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07 materiały do kardiologii II\"/>
    </mc:Choice>
  </mc:AlternateContent>
  <xr:revisionPtr revIDLastSave="0" documentId="13_ncr:1_{10DE445C-620B-4E80-AD5F-F00767528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9" i="3" l="1"/>
  <c r="D34" i="3"/>
  <c r="D35" i="3"/>
  <c r="D677" i="3"/>
  <c r="D676" i="3"/>
  <c r="D675" i="3"/>
  <c r="D674" i="3"/>
  <c r="D657" i="3"/>
  <c r="D642" i="3"/>
  <c r="D628" i="3"/>
  <c r="D613" i="3"/>
  <c r="D596" i="3"/>
  <c r="D573" i="3"/>
  <c r="D554" i="3"/>
  <c r="D553" i="3"/>
  <c r="D536" i="3"/>
  <c r="D521" i="3"/>
  <c r="D487" i="3"/>
  <c r="D465" i="3"/>
  <c r="D450" i="3"/>
  <c r="D427" i="3"/>
  <c r="D408" i="3"/>
  <c r="D392" i="3"/>
  <c r="D375" i="3"/>
  <c r="D356" i="3"/>
  <c r="D328" i="3"/>
  <c r="D327" i="3"/>
  <c r="D310" i="3"/>
  <c r="D291" i="3"/>
  <c r="D274" i="3"/>
  <c r="D258" i="3"/>
  <c r="D239" i="3"/>
  <c r="D223" i="3"/>
  <c r="D192" i="3"/>
  <c r="D175" i="3"/>
  <c r="D158" i="3"/>
  <c r="D139" i="3"/>
  <c r="D138" i="3"/>
  <c r="D119" i="3"/>
  <c r="D100" i="3"/>
  <c r="D84" i="3"/>
  <c r="D70" i="3"/>
  <c r="D60" i="3"/>
  <c r="D7" i="3"/>
  <c r="D6" i="3"/>
  <c r="D5" i="3"/>
  <c r="D4" i="3"/>
  <c r="D3" i="3"/>
  <c r="D704" i="3"/>
  <c r="D574" i="3"/>
  <c r="D505" i="3"/>
  <c r="D101" i="3"/>
  <c r="A714" i="3"/>
  <c r="A715" i="3" s="1"/>
  <c r="A716" i="3" s="1"/>
  <c r="A717" i="3" s="1"/>
  <c r="A718" i="3" s="1"/>
  <c r="A719" i="3" s="1"/>
  <c r="A696" i="3"/>
  <c r="A692" i="3"/>
  <c r="A693" i="3" s="1"/>
  <c r="A348" i="3"/>
  <c r="A349" i="3" s="1"/>
  <c r="A350" i="3" s="1"/>
  <c r="A636" i="3"/>
  <c r="A621" i="3"/>
  <c r="A622" i="3" s="1"/>
  <c r="A623" i="3" s="1"/>
  <c r="A604" i="3"/>
  <c r="A605" i="3" s="1"/>
  <c r="A589" i="3"/>
  <c r="A590" i="3" s="1"/>
  <c r="A591" i="3" s="1"/>
  <c r="A592" i="3" s="1"/>
  <c r="A583" i="3"/>
  <c r="A584" i="3" s="1"/>
  <c r="A585" i="3" s="1"/>
  <c r="A586" i="3" s="1"/>
  <c r="A562" i="3"/>
  <c r="A563" i="3" s="1"/>
  <c r="A564" i="3" s="1"/>
  <c r="A545" i="3"/>
  <c r="A546" i="3" s="1"/>
  <c r="A547" i="3" s="1"/>
  <c r="A548" i="3" s="1"/>
  <c r="A531" i="3"/>
  <c r="A499" i="3"/>
  <c r="A500" i="3" s="1"/>
  <c r="A474" i="3"/>
  <c r="A475" i="3" s="1"/>
  <c r="A476" i="3" s="1"/>
  <c r="A477" i="3" s="1"/>
  <c r="A478" i="3" s="1"/>
  <c r="A479" i="3" s="1"/>
  <c r="A480" i="3" s="1"/>
  <c r="A481" i="3" s="1"/>
  <c r="A482" i="3" s="1"/>
  <c r="A436" i="3"/>
  <c r="A437" i="3" s="1"/>
  <c r="A438" i="3" s="1"/>
  <c r="A439" i="3" s="1"/>
  <c r="A440" i="3" s="1"/>
  <c r="A441" i="3" s="1"/>
  <c r="A442" i="3" s="1"/>
  <c r="A443" i="3" s="1"/>
  <c r="A444" i="3" s="1"/>
  <c r="A445" i="3" s="1"/>
  <c r="A416" i="3"/>
  <c r="A417" i="3" s="1"/>
  <c r="A418" i="3" s="1"/>
  <c r="A419" i="3" s="1"/>
  <c r="A420" i="3" s="1"/>
  <c r="A421" i="3" s="1"/>
  <c r="A422" i="3" s="1"/>
  <c r="A402" i="3"/>
  <c r="A403" i="3" s="1"/>
  <c r="A404" i="3" s="1"/>
  <c r="A383" i="3"/>
  <c r="A384" i="3" s="1"/>
  <c r="A385" i="3" s="1"/>
  <c r="A363" i="3"/>
  <c r="A364" i="3" s="1"/>
  <c r="A366" i="3" s="1"/>
  <c r="A367" i="3" s="1"/>
  <c r="A368" i="3" s="1"/>
  <c r="A216" i="3" l="1"/>
  <c r="A337" i="3"/>
  <c r="A338" i="3" s="1"/>
  <c r="A339" i="3" s="1"/>
  <c r="A318" i="3"/>
  <c r="A319" i="3" s="1"/>
  <c r="A320" i="3" s="1"/>
  <c r="A321" i="3" s="1"/>
  <c r="A322" i="3" s="1"/>
  <c r="A323" i="3" s="1"/>
  <c r="A299" i="3"/>
  <c r="A300" i="3" s="1"/>
  <c r="A301" i="3" s="1"/>
  <c r="A302" i="3" s="1"/>
  <c r="A303" i="3" s="1"/>
  <c r="A304" i="3" s="1"/>
  <c r="A305" i="3" s="1"/>
  <c r="A248" i="3"/>
  <c r="A249" i="3" s="1"/>
  <c r="A250" i="3" s="1"/>
  <c r="A251" i="3" s="1"/>
  <c r="A252" i="3" s="1"/>
  <c r="A253" i="3" s="1"/>
  <c r="A230" i="3"/>
  <c r="A233" i="3" s="1"/>
  <c r="A234" i="3" s="1"/>
  <c r="A166" i="3"/>
  <c r="A167" i="3" s="1"/>
  <c r="A168" i="3" s="1"/>
  <c r="A169" i="3" s="1"/>
  <c r="A170" i="3" s="1"/>
  <c r="A152" i="3"/>
  <c r="A153" i="3" s="1"/>
  <c r="A148" i="3"/>
  <c r="A128" i="3"/>
  <c r="A129" i="3" s="1"/>
  <c r="A130" i="3" s="1"/>
  <c r="A131" i="3" s="1"/>
  <c r="A132" i="3" s="1"/>
  <c r="A133" i="3" s="1"/>
  <c r="A134" i="3" s="1"/>
  <c r="A92" i="3"/>
  <c r="A93" i="3" s="1"/>
  <c r="A94" i="3" s="1"/>
</calcChain>
</file>

<file path=xl/sharedStrings.xml><?xml version="1.0" encoding="utf-8"?>
<sst xmlns="http://schemas.openxmlformats.org/spreadsheetml/2006/main" count="1684" uniqueCount="481">
  <si>
    <t>Ilość</t>
  </si>
  <si>
    <t>Przetwornik jednokanałowy do pomiaru ciśnienia</t>
  </si>
  <si>
    <t>L.P.</t>
  </si>
  <si>
    <t>Opis przedmiotu zamówienia</t>
  </si>
  <si>
    <t>Parametr graniczny</t>
  </si>
  <si>
    <t>Punktacja</t>
  </si>
  <si>
    <t>Opis oferowanego wyrobu medycznego</t>
  </si>
  <si>
    <t>–</t>
  </si>
  <si>
    <t>produkt jednorazowego użycia</t>
  </si>
  <si>
    <t>TAK</t>
  </si>
  <si>
    <t>przetwornik do pomiaru ciśnienia krwawego kompatybilny z czujnikiem Philips</t>
  </si>
  <si>
    <t>TAK, opisać</t>
  </si>
  <si>
    <t>dren do środka cieniującego</t>
  </si>
  <si>
    <t>rurka łącząca rampę trójdrożną z kolcem umieszczonym w środku cieniującym</t>
  </si>
  <si>
    <t>minimalna długość 140 cm</t>
  </si>
  <si>
    <t>dren zawiera zastawkę zabezpieczającą przed wnikaniem mikroorganizmów</t>
  </si>
  <si>
    <t>_</t>
  </si>
  <si>
    <t>Kolec do nabierania środka cieniującego</t>
  </si>
  <si>
    <t>kolec zawiera zastawkę zabezpieczającą przed wnikaniem mikroorganizmów</t>
  </si>
  <si>
    <t>minimalna długość zestawu 15 cm</t>
  </si>
  <si>
    <t>Kranik</t>
  </si>
  <si>
    <t>mozliwość łączenia końcówek typu „Luer˝ i  „Luer Lock"</t>
  </si>
  <si>
    <t xml:space="preserve">trójdrożny,wysokociśnieniowy, min. 500 psi (35 [bar]) </t>
  </si>
  <si>
    <t>TAK, podać w [psi]</t>
  </si>
  <si>
    <t>[1,2]</t>
  </si>
  <si>
    <t>Rampa trójdrożna</t>
  </si>
  <si>
    <t>UWAGA! Do oferty należy dołączyć 1 szt. produktu (jako próbkę)</t>
  </si>
  <si>
    <t>dostępny model wysokociśnieniowy min. 250 psi</t>
  </si>
  <si>
    <t>TAK/nie, podać w [psi]</t>
  </si>
  <si>
    <t>1/0</t>
  </si>
  <si>
    <r>
      <t>niezależne otwieranie i zamykanie każdego portu za pomocą zaworu obrotowego o 360</t>
    </r>
    <r>
      <rPr>
        <sz val="9"/>
        <rFont val="Calibri"/>
        <family val="2"/>
        <charset val="238"/>
      </rPr>
      <t>⁰</t>
    </r>
  </si>
  <si>
    <t>TAK, dołączyć próbkę do oceny</t>
  </si>
  <si>
    <t>1,2,3</t>
  </si>
  <si>
    <r>
      <t xml:space="preserve">możliwość łączenia z końcówkami typu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</t>
    </r>
    <r>
      <rPr>
        <sz val="9"/>
        <rFont val="Verdana"/>
        <family val="2"/>
        <charset val="238"/>
      </rPr>
      <t>˝</t>
    </r>
    <r>
      <rPr>
        <sz val="9"/>
        <rFont val="Verdana"/>
        <family val="2"/>
      </rPr>
      <t xml:space="preserve"> i  </t>
    </r>
    <r>
      <rPr>
        <sz val="9"/>
        <rFont val="Verdana"/>
        <family val="2"/>
        <charset val="238"/>
      </rPr>
      <t>„</t>
    </r>
    <r>
      <rPr>
        <sz val="9"/>
        <rFont val="Verdana"/>
        <family val="2"/>
      </rPr>
      <t>Luer Lock"</t>
    </r>
  </si>
  <si>
    <t>Kaniula do tętnicy promieniowej</t>
  </si>
  <si>
    <t>dołączyć do oferty</t>
  </si>
  <si>
    <r>
      <t xml:space="preserve">wymagane </t>
    </r>
    <r>
      <rPr>
        <sz val="9"/>
        <rFont val="Verdana"/>
        <family val="2"/>
      </rPr>
      <t>średnice: 5F, 6F, 7F</t>
    </r>
  </si>
  <si>
    <t>TAK, wyszczególnić w [F]</t>
  </si>
  <si>
    <r>
      <t>wymagane</t>
    </r>
    <r>
      <rPr>
        <sz val="9"/>
        <rFont val="Verdana"/>
        <family val="2"/>
      </rPr>
      <t xml:space="preserve"> dwie dostępne długości: ok. 10 ±1 [cm] i ok. 15 ±1 [cm] </t>
    </r>
  </si>
  <si>
    <t>TAK, wyszczególnić w [cm]</t>
  </si>
  <si>
    <t>dostepne zestawy: z igłą do nakłucia 21G oraz miniprowadnikiem 0,018" oraz igłą do nakłucia 20G i miniprowadnikiem 0,021"</t>
  </si>
  <si>
    <t>TAK/nie</t>
  </si>
  <si>
    <t xml:space="preserve">gładkie przejście pomiędzy dilatatorem a koszulką zapobiegajace urazom ściany naczynia, dilatator zakończony atraumatycznie (zaoblony koniec dilatatora) </t>
  </si>
  <si>
    <t>Zestaw cienkościenny do tętnicy promieniowej</t>
  </si>
  <si>
    <t>dostępne zestawy: z igłą do nakłucia 21G oraz miniprowadnikiem 0,018"o długosci 45 cm oraz igłą do nakłucia 20G i miniprowadnikiem 0,021"o długości 45 cm</t>
  </si>
  <si>
    <t>ultracienka ściana powodująca redukcję średnicy zewnętrznej o 1F</t>
  </si>
  <si>
    <t>Bezkoszulkowy promieniowy cewnik prowadzący</t>
  </si>
  <si>
    <r>
      <t xml:space="preserve">wymagana </t>
    </r>
    <r>
      <rPr>
        <sz val="9"/>
        <rFont val="Verdana"/>
        <family val="2"/>
      </rPr>
      <t xml:space="preserve">średnica cewnika prowadzącego: 6,5F; 7,5F; </t>
    </r>
  </si>
  <si>
    <t>TAK, wyszczególnić</t>
  </si>
  <si>
    <t>cewnik prowadzący umożliwiający przeprowadzenie zabiegu z dostępu promieniowego z pominięciem koszulki naczyniowej</t>
  </si>
  <si>
    <t>Igła angiograficzna 18G</t>
  </si>
  <si>
    <t>UWAGA! Do oferty należy dołączyć 2 szt. produktu (jako próbkę)</t>
  </si>
  <si>
    <t>wykonana ze stali nierdzewnej</t>
  </si>
  <si>
    <t>wymagany rozmiar 1,3x70 [mm]</t>
  </si>
  <si>
    <t>łatwe wprowadzenie prowadnika do max. ∅ 0.038”/0.97 mm</t>
  </si>
  <si>
    <t>Pakiet 5</t>
  </si>
  <si>
    <t>Introducer udowy standardowy</t>
  </si>
  <si>
    <t>minimalnie wymagane średnice: 5F, 6F, 7F, 8F, 9F</t>
  </si>
  <si>
    <t>dostępna średnica 10F</t>
  </si>
  <si>
    <t>długość introducera, ok. 11 ± 2 [cm]</t>
  </si>
  <si>
    <t>TAK, podać w [cm]</t>
  </si>
  <si>
    <t>introducer umożliwiający zgięcie kończyny dolnej pacjenta w stawie biodrowym o min. 60° w płaszczyźnie strzałkowej w kierunku dogłowowym</t>
  </si>
  <si>
    <t>TAK, opisć</t>
  </si>
  <si>
    <t>hydrofilne pokrycie na całej długości koszulki i dilatatora</t>
  </si>
  <si>
    <t>Introducer krótki wzmocniony metalowym oplotem</t>
  </si>
  <si>
    <t>wymagane średnice: 6F, 7F, 8F</t>
  </si>
  <si>
    <t>wymagana długość: 11 cm</t>
  </si>
  <si>
    <t>wymagana konstrukcja oplotu pozwalająca  na wyginanie introducera w dowolnym miejscu i w dowolnym kierunku bez załamywania się lub utraty podparcia</t>
  </si>
  <si>
    <t>Introducer długi wzmocniony metalowym oplotem</t>
  </si>
  <si>
    <t>TAK, wyszczególnić dostępne średnice w [F]</t>
  </si>
  <si>
    <t>wymagany przedział długość: od 24 cm do 45 cm</t>
  </si>
  <si>
    <t>TAK, wyszczególnić dostępne długości w [cm]</t>
  </si>
  <si>
    <t>Prowadnik diagnostyczny standardowy</t>
  </si>
  <si>
    <t>wymagane średnice prowadnika: 0,025"; 0,032"; 0,035” oraz 0,038’’</t>
  </si>
  <si>
    <r>
      <t xml:space="preserve">wymagane </t>
    </r>
    <r>
      <rPr>
        <sz val="9"/>
        <rFont val="Verdana"/>
        <family val="2"/>
      </rPr>
      <t>długości ok.: 150 ±5 [cm] oraz 260 ±5 [cm]</t>
    </r>
  </si>
  <si>
    <t>wersja o profilu: „j” i „prostym”</t>
  </si>
  <si>
    <t>końcówka "J" prowadnika prostowalna palcami</t>
  </si>
  <si>
    <t>dostępne prowadniki o rożnym promieniu końcówki "J"</t>
  </si>
  <si>
    <t>dostępne prowadniki z ruchomym rdzeniem</t>
  </si>
  <si>
    <t>dostępne miękkie końcówki prowadnika o różnych długościach</t>
  </si>
  <si>
    <t xml:space="preserve">dostępne różne rodzaje miękkości/sztywności prowadnika </t>
  </si>
  <si>
    <t>powłoka ułatwiająca manewrowanie, zmniejszająca siłę potrzebną do wprowadzenia prowadnika</t>
  </si>
  <si>
    <t>TAK, podać rodzaj pokrycia</t>
  </si>
  <si>
    <t>Pakiet 8</t>
  </si>
  <si>
    <t>Hydrofilny prowadnik diagnostyczny</t>
  </si>
  <si>
    <t>Prowadnik diagnostyczny ultra śliski typu sztywnego</t>
  </si>
  <si>
    <t xml:space="preserve">prowadnik o średnicach 0,025” i 0,035” i wymaganym przedziale długości od ok. 180 [cm] do 300 [cm], </t>
  </si>
  <si>
    <t>TAK, wyszczególnić dostępne średnice ["]</t>
  </si>
  <si>
    <t xml:space="preserve">rdzeń prowadnika nitiniolowy wzmocniony o dużej sztywności </t>
  </si>
  <si>
    <t>Prowadnik diagnostyczny ultra śliski</t>
  </si>
  <si>
    <t>dostępne średnice 0,014”; 0,018”; 0,035” i długości od ok. 150 [cm] do 300 [cm]</t>
  </si>
  <si>
    <t>rdzeń prowadnika nitiniolowy o wysokiej elastyczności</t>
  </si>
  <si>
    <t xml:space="preserve">końcówka elastyczna, stożkowa o różnej długości umożliwiająca bezurazową i kontrolowaną nawigację przez naczynia </t>
  </si>
  <si>
    <t>TAK, wyszczególnić (mm)</t>
  </si>
  <si>
    <t xml:space="preserve">Cewnik diagnostyczny do koronarografii              </t>
  </si>
  <si>
    <r>
      <t xml:space="preserve">parametry techniczne przedmiotu zamówienia w tym pakiecie należy podać dla cewnika diagnostycznego do koronarografii </t>
    </r>
    <r>
      <rPr>
        <b/>
        <sz val="9"/>
        <rFont val="Verdana"/>
        <family val="2"/>
      </rPr>
      <t>6F</t>
    </r>
  </si>
  <si>
    <t>cewnik zbrojony podwójnym oplotem, zapewniający dobre manewrowanie i obrót, atraumatyczna końcówka</t>
  </si>
  <si>
    <t>średnica wewnętrzna min. 0,056’’</t>
  </si>
  <si>
    <r>
      <t xml:space="preserve">duży wybór kształtów krzywizn do naczyń wieńcowych, </t>
    </r>
    <r>
      <rPr>
        <b/>
        <sz val="9"/>
        <rFont val="Verdana"/>
        <family val="2"/>
      </rPr>
      <t>min. dostępne krzywizny: judkins, amplatz, multipurpose, bypass, pigtail, 3DRC lub analogiczna</t>
    </r>
  </si>
  <si>
    <t>TAK, wyszczególnić dostępne krzywizny dla średnicy 6F/100 cm, podać liczbę</t>
  </si>
  <si>
    <t>[1,3]</t>
  </si>
  <si>
    <t xml:space="preserve">dostępne krzywizny: JL 3,0 </t>
  </si>
  <si>
    <t>TAK/NIE</t>
  </si>
  <si>
    <t>dostępna krzywizna do obydwu tętnic wieńcowych z dostępu przez tętnicę promieniową (typu TIGER; TIG) lub równoważna odpowiadająca kształtem. (w przypadku zaoferowania produktu równoważnego, Zamawiający wymaga dołączenia do oferty katalogu producenta oraz próbki zaoferowanego wyrobu medycznego w ilości 1 sztuki)</t>
  </si>
  <si>
    <t>dostępny rozmiar 4F dla krzywizny JR 4.0</t>
  </si>
  <si>
    <t xml:space="preserve"> Cyfrowy cewnik do obrazowania wewnątrznaczyniowego IVUS</t>
  </si>
  <si>
    <t>Współpracuje z cewnikiem 5F</t>
  </si>
  <si>
    <t>Kompatybilny z prowadnikiem 0,014"</t>
  </si>
  <si>
    <t>Długość prowadnika roboczego min. 150 cm</t>
  </si>
  <si>
    <t>Termin ważności sondy mni. 12 miesięcy</t>
  </si>
  <si>
    <t>TAK/podać</t>
  </si>
  <si>
    <r>
      <t xml:space="preserve">Częstotliwość sondy </t>
    </r>
    <r>
      <rPr>
        <sz val="9"/>
        <rFont val="Verdana"/>
        <family val="2"/>
        <charset val="238"/>
      </rPr>
      <t xml:space="preserve">≥ </t>
    </r>
    <r>
      <rPr>
        <sz val="9"/>
        <rFont val="Verdana"/>
        <family val="2"/>
      </rPr>
      <t>20MHz, charakteryzująca się brakiem ruchomych części, a półprzewodnikowa konstrukcja cyfrowa cewnika zapewnia szybkie i łatwe obrazowanie IVUS</t>
    </r>
  </si>
  <si>
    <t>Wraz z cewnikami oferent zobowiązuje się dostarczyc konsole na czas trwania umowy</t>
  </si>
  <si>
    <t>-</t>
  </si>
  <si>
    <t>Pakiet 11</t>
  </si>
  <si>
    <t>Prowadnik do pomiaru gradientu przezzwężeniowego FFR/iFR</t>
  </si>
  <si>
    <t>sonda do pomiaru cząstkowej rezerwy przepływu w systemie elektronicznym</t>
  </si>
  <si>
    <t>Sonda z końcówką prostą lub J</t>
  </si>
  <si>
    <t>Długość prowadnika roboczego min. 180 cm</t>
  </si>
  <si>
    <t>Średnica prowadnika 0,014 cala</t>
  </si>
  <si>
    <t>opcja pomiaru gradientu przezzwężeniowego FFR i pomiaru wskaźnika oceny istotności zmiany opartego o pomiar ciśnienia bez użycia Adenozyny</t>
  </si>
  <si>
    <t>1.</t>
  </si>
  <si>
    <t>szt.</t>
  </si>
  <si>
    <t>2.</t>
  </si>
  <si>
    <t>3.</t>
  </si>
  <si>
    <t>4.</t>
  </si>
  <si>
    <t>5.</t>
  </si>
  <si>
    <t>`</t>
  </si>
  <si>
    <t>poz 1 Do oferty należy dołączyć 1 szt. produktu (jako próbkę) w rozmiarze 6F</t>
  </si>
  <si>
    <t>poz 2 Do oferty należy dołączyć 1 szt. produktu (jako próbkę) w rozmiarze 6F</t>
  </si>
  <si>
    <t>Pakiet 2 Dostęp promieniowy</t>
  </si>
  <si>
    <t>Pakiet 3 Bezkoszulkowy promieniowy cewnik prowadzący</t>
  </si>
  <si>
    <t>Bezkoszulkowy promieniowy cewnik prowadzący,wymagana średnica cewnika prowadzącego: 6,5F; 7,5F; różne krzywizny,cewnik prowadzący umożliwiający przeprowadzenie zabiegu z dostępu promieniowego z pominięciem koszulki naczyniowej</t>
  </si>
  <si>
    <t>Pakiet 4 Igła angiograficzna 18G</t>
  </si>
  <si>
    <t>Igła angiograficzna 18G,wykonana ze stali nierdzewnej,wymagany rozmiar 1,3x70 [mm],łatwe wprowadzenie prowadnika do max. ∅ 0.038”/0.97 mm</t>
  </si>
  <si>
    <t>Przetwornik jednokanałowy do pomiaru ciśnienia ,</t>
  </si>
  <si>
    <t>Kolec do nabierania środka cieniującego,</t>
  </si>
  <si>
    <t>Kranik,</t>
  </si>
  <si>
    <t>Rampa trójdrożna,</t>
  </si>
  <si>
    <t>Kaniula do tętnicy promieniowej,</t>
  </si>
  <si>
    <t>Zestaw cienkościenny do tętnicy promieniowej,</t>
  </si>
  <si>
    <r>
      <t>dostępne</t>
    </r>
    <r>
      <rPr>
        <sz val="9"/>
        <rFont val="Verdana"/>
        <family val="2"/>
      </rPr>
      <t xml:space="preserve"> pokrycie hydrofilne lub równoważne na całej długości kaniuli i dilatatora</t>
    </r>
  </si>
  <si>
    <t>Pakiet 1 Akcesoria wieńcowe</t>
  </si>
  <si>
    <t>Pakiet 6 Zestaw wprowadzający wzmocniony metalowym oplotem</t>
  </si>
  <si>
    <t>Pakiet 8 Hydrofilny prowadnik diagnostyczny</t>
  </si>
  <si>
    <t>Pakiet 7 Prowadnik diagnostyczny</t>
  </si>
  <si>
    <t xml:space="preserve">Pakiet 9 Cewnik diagnostyczny do koronarografii </t>
  </si>
  <si>
    <t xml:space="preserve">Cewnik diagnostyczny do koronarografii </t>
  </si>
  <si>
    <t>Pakiet 10 Cyfrowy cewnik do obrazowania wewnątrznaczyniowego IVUS</t>
  </si>
  <si>
    <t>Cyfrowy cewnik do obrazowania wewnątrznaczyniowego IVUS</t>
  </si>
  <si>
    <t>Pakiet 11 Prowadnik do pomiaru gradientu przezzwężeniowego FFR/iFR</t>
  </si>
  <si>
    <t>Różne krzywizny</t>
  </si>
  <si>
    <t>Dren do środka cieniującego,</t>
  </si>
  <si>
    <t>symico</t>
  </si>
  <si>
    <t>Standardowy cewnik prowadzący</t>
  </si>
  <si>
    <r>
      <t xml:space="preserve">parametry techniczne przedmiotu zamówienia w tym pakiecie należy podać dla cewnika prowadzącego do PCI </t>
    </r>
    <r>
      <rPr>
        <b/>
        <sz val="9"/>
        <rFont val="Verdana"/>
        <family val="2"/>
      </rPr>
      <t>6F 100 [cm]</t>
    </r>
  </si>
  <si>
    <r>
      <t xml:space="preserve">średnica wewnętrzna cewnika, </t>
    </r>
    <r>
      <rPr>
        <b/>
        <sz val="9"/>
        <rFont val="Verdana"/>
        <family val="2"/>
      </rPr>
      <t xml:space="preserve">min. 0.071” </t>
    </r>
    <r>
      <rPr>
        <sz val="9"/>
        <rFont val="Verdana"/>
        <family val="2"/>
      </rPr>
      <t>dla 6F</t>
    </r>
  </si>
  <si>
    <t>TAK, podać w ['']</t>
  </si>
  <si>
    <t>wymagane średnice: 5F, 6F, 7F, 8F</t>
  </si>
  <si>
    <t>opaska znacznikowa nieprzepuszczalna dla promieni rentgenowskich ułatwiająca orientację końcówki w celu wstawienia się do ujścia naczynia</t>
  </si>
  <si>
    <t>wymagane typy krzywizn: judkins, extra backup, amplatz, bypass grafts,IMA multipurpose, 3DRC, oraz wersje z otworami bocznymi "SH"</t>
  </si>
  <si>
    <t xml:space="preserve">TAK, wyszczególnić dostępne krzywizny dla rozmiaru 6F/100 cm, podać liczbę </t>
  </si>
  <si>
    <t>krzywizny dedykowane do zabiegów z dostepu promieniowego</t>
  </si>
  <si>
    <r>
      <t xml:space="preserve">wymagane długości cewnika prowadzącego </t>
    </r>
    <r>
      <rPr>
        <b/>
        <sz val="9"/>
        <rFont val="Verdana"/>
        <family val="2"/>
        <charset val="238"/>
      </rPr>
      <t>55 [cm],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 xml:space="preserve">90 [cm] i 110 [cm] </t>
    </r>
    <r>
      <rPr>
        <sz val="9"/>
        <rFont val="Verdana"/>
        <family val="2"/>
        <charset val="238"/>
      </rPr>
      <t>dla cewników 6F i 7F</t>
    </r>
  </si>
  <si>
    <t>Zastawka hemostatyczna typu Push Pull</t>
  </si>
  <si>
    <r>
      <t xml:space="preserve">średnica wewnętrzna zastawki, </t>
    </r>
    <r>
      <rPr>
        <b/>
        <sz val="9"/>
        <rFont val="Verdana"/>
        <family val="2"/>
      </rPr>
      <t>min. 7.0 F</t>
    </r>
  </si>
  <si>
    <t>TAK, podać w [F]</t>
  </si>
  <si>
    <t>Łącznik z zastawką hemostatyczną typu push pull z przedłużaczem i zaworem odcinającym do obsługi jednoręcznej</t>
  </si>
  <si>
    <t>zastawka w konektorze zapewniająca dobrą szczelność w trakcie manewrowania prowadnikami i cewnikami zapobiegająca utracie krwi Pacjenta</t>
  </si>
  <si>
    <t xml:space="preserve">możliwość pracy wprowadzonymi cewnikami przy zamkniętej zastawce </t>
  </si>
  <si>
    <t>2/0</t>
  </si>
  <si>
    <t xml:space="preserve">w zestawie drenik, kranik trójdrożny </t>
  </si>
  <si>
    <r>
      <t xml:space="preserve">otwarcie i zamknięcie zastawki przez operatora jedną ręką za pomocą </t>
    </r>
    <r>
      <rPr>
        <b/>
        <sz val="9"/>
        <rFont val="Verdana"/>
        <family val="2"/>
      </rPr>
      <t>przycisku</t>
    </r>
    <r>
      <rPr>
        <sz val="9"/>
        <rFont val="Verdana"/>
        <family val="2"/>
        <charset val="238"/>
      </rPr>
      <t>, kształt dopasowany do dłoni operatora</t>
    </r>
  </si>
  <si>
    <t>bezstopniowy sposób zamknięcia zastawki</t>
  </si>
  <si>
    <t>Strzykawka ciśnieniowa z manometrem -Inflator</t>
  </si>
  <si>
    <t>wyposażona w elastyczny wysokosiśnieniowy dren i kranik wysokociśnieniowy trójdrożny</t>
  </si>
  <si>
    <t>możliwość wykonania szybkiej deflacji przez operatora jedną ręką za pomocą jednego przycisku zwalniającego</t>
  </si>
  <si>
    <t>zakres ciśnienia min 30 atm</t>
  </si>
  <si>
    <t>TAK, podać w [atm]</t>
  </si>
  <si>
    <t>tarcza manometru pokryta substancją o właściwościach fluorescencyjnych, umożliwiająca łatwą obserwację w zaciemnionych pomieszczeniach,</t>
  </si>
  <si>
    <t>informacja o ciśnieniu ujemnym (na tarczy manametru)</t>
  </si>
  <si>
    <t>Torquer</t>
  </si>
  <si>
    <t>UWAGA! Do oferty należy dołączyć 1 szt. produktu (jako próbkę) dla prowadnika 0,014" i 1 szt. dla prowadnika 0,035"</t>
  </si>
  <si>
    <t>torquer przeznaczony dla prowadników 0,014''</t>
  </si>
  <si>
    <t>torquer przeznaczony dla prowadników 0,035''</t>
  </si>
  <si>
    <t>dostępne różne kolory torquerów</t>
  </si>
  <si>
    <t>bezpieczny dla prowadnika o hydrofilnej powłoce</t>
  </si>
  <si>
    <t xml:space="preserve">Pakiet 12 </t>
  </si>
  <si>
    <t>Pakiet 13</t>
  </si>
  <si>
    <t>Pakiet 12</t>
  </si>
  <si>
    <t>Pakiet 14</t>
  </si>
  <si>
    <t>Pakiet 15</t>
  </si>
  <si>
    <t>abbott</t>
  </si>
  <si>
    <t>Prowadniki</t>
  </si>
  <si>
    <t xml:space="preserve">Prowadniki </t>
  </si>
  <si>
    <t>Prowadnik wieńcowy workhorse</t>
  </si>
  <si>
    <r>
      <t xml:space="preserve">wymagane </t>
    </r>
    <r>
      <rPr>
        <sz val="9"/>
        <rFont val="Verdana"/>
        <family val="2"/>
      </rPr>
      <t>długości ok.: 190 ±5 [cm] oraz 300 ±5 [cm]</t>
    </r>
  </si>
  <si>
    <t>średnica prowadnika 0,014'', dostępne końcówki prowadnika o profilu: „j” i „prostym”</t>
  </si>
  <si>
    <r>
      <t>wymagane</t>
    </r>
    <r>
      <rPr>
        <sz val="9"/>
        <rFont val="Verdana"/>
        <family val="2"/>
      </rPr>
      <t xml:space="preserve"> minimum 15 rodzajów sztywności prowadnika: od miękkich do bardzo twardych dających dobre podparcie, dla jednej rodziny prowadników</t>
    </r>
  </si>
  <si>
    <t>TAK, wyszczególnić dostępne sztywności</t>
  </si>
  <si>
    <t>hydrofilne pokrycie prowadnika na całej długości</t>
  </si>
  <si>
    <t>hydrofilne pokrycie prowadnika w części dystalnej</t>
  </si>
  <si>
    <t>możliwość przedłużenia prowadnika o dł. 190 ±5 [cm]</t>
  </si>
  <si>
    <t>końcówka prowadnika dobrze widoczna w skopii na długości min. 3 [cm]</t>
  </si>
  <si>
    <t>dobra manewrowalność, łatwość dotarcia do krętych i ciasnych zmian w naczyniach wieńcowych w oparciu o rdzeń durasteel dla prowadników sztywnych</t>
  </si>
  <si>
    <t>opisać</t>
  </si>
  <si>
    <t>Prowadnik wieńcowy uniwersalny</t>
  </si>
  <si>
    <r>
      <t xml:space="preserve">wymagane </t>
    </r>
    <r>
      <rPr>
        <sz val="9"/>
        <rFont val="Verdana"/>
        <family val="2"/>
      </rPr>
      <t>długości ok.: 180 ±5 [cm] oraz 300 ±5 [cm]</t>
    </r>
  </si>
  <si>
    <t>Prowadnik wieńcowy do udrożnień</t>
  </si>
  <si>
    <t>przedział długości ok.: 180 - 300 [cm]</t>
  </si>
  <si>
    <t>końcówki prowadnika: „j” i „proste” z możliwością samodzielnego formatowania w zależności od potrzeby, dobrze widoczne w skopii na długości co najmniej 3cm</t>
  </si>
  <si>
    <r>
      <t>wymagane</t>
    </r>
    <r>
      <rPr>
        <sz val="9"/>
        <rFont val="Verdana"/>
        <family val="2"/>
      </rPr>
      <t xml:space="preserve"> minimum 9 rodzajów sztywności prowadnika wieńcowego do CTO</t>
    </r>
  </si>
  <si>
    <t>hybrydowe pokrycie końcówki roboczej prowadnika</t>
  </si>
  <si>
    <t>taperowany rdzeń prowadnika wykonany z jednego kawałka drutu</t>
  </si>
  <si>
    <t>dostępne przedłużenie prowadnika</t>
  </si>
  <si>
    <t>Pakiet 16</t>
  </si>
  <si>
    <t>Pakiet 17</t>
  </si>
  <si>
    <t>Pakiet 18</t>
  </si>
  <si>
    <t>prowadnik o budowie hybrydowej w proksymalnej części pokrytej PTFE oraz dystalnej pokrytej powłoką hydrofilną</t>
  </si>
  <si>
    <t>Prowadnik do oceny fizjologicznej krążenia wieńcowego</t>
  </si>
  <si>
    <t>Prowadnik do pomiaru cząstkowej rezerwy przepływu w systemie bezprzewodowym</t>
  </si>
  <si>
    <t>Długość prowadnika roboczego min. 175 cm</t>
  </si>
  <si>
    <t>Średnica prowadnika 0,014"</t>
  </si>
  <si>
    <t>Prowadnik kompatybilny z systemem pomiarowym Quantien</t>
  </si>
  <si>
    <t>Wraz z cewnikami oferent zobowiązuje się dostarczyc bezpłatnie mobilną konsolę na czas trwania umowy</t>
  </si>
  <si>
    <t>Pakiet 15 Strzykawka ciśnieniowa z manometrem -Inflator</t>
  </si>
  <si>
    <t>Pakiet 16 Torquer</t>
  </si>
  <si>
    <t>Pakiet 17 Prowadniki</t>
  </si>
  <si>
    <t xml:space="preserve">Pakiet 18Prowadnik wieńcowy </t>
  </si>
  <si>
    <t>Pakiet 19 Prowadnik wieńcowy do udrożnień</t>
  </si>
  <si>
    <t>boston</t>
  </si>
  <si>
    <t>Standardowy wieńcowy cewnik balonowy</t>
  </si>
  <si>
    <t>producent, nazwa produktu, numer katalogowy</t>
  </si>
  <si>
    <t>podać</t>
  </si>
  <si>
    <r>
      <t xml:space="preserve">parametry techniczne przedmiotu zamówienia w tym pakiecie należy podać dla cewnika balonowego do PCI standardowego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</si>
  <si>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typu "rapid exchange"i OTW</t>
  </si>
  <si>
    <t>ciśnienie nominalne dla balonu o średnicy 2,5 [mm], max. 8 [atm]</t>
  </si>
  <si>
    <t>minimalnie wymagane długości: 8mm; 12mm; 15mm; 20mm</t>
  </si>
  <si>
    <t>TAK, wyszczególnić dostępne długości w przedziale 8-30 [mm]</t>
  </si>
  <si>
    <t>minimalnie średnice: 1.5 [mm] 2,0 [mm]; 2,5 [mm]; 2,75 [mm]; 3,0 [mm]; 3,5 [mm];  3,75 [mm]; 4,0 [mm]</t>
  </si>
  <si>
    <t>TAK, wyszczególnić dostępne średnice [mm]</t>
  </si>
  <si>
    <t>dostępna średnica: 4,5 [mm]</t>
  </si>
  <si>
    <r>
      <t xml:space="preserve">dostępna średnica: </t>
    </r>
    <r>
      <rPr>
        <sz val="9"/>
        <rFont val="Czcionka tekstu podstawowego"/>
        <charset val="238"/>
      </rPr>
      <t>≥</t>
    </r>
    <r>
      <rPr>
        <sz val="9"/>
        <rFont val="Verdana"/>
        <family val="2"/>
      </rPr>
      <t>5,0 [mm]</t>
    </r>
  </si>
  <si>
    <t>pokrycie hydrofilne lub równoważne balonu ułtwiajace wprowadzanie w kręte i ciasne zwężenia</t>
  </si>
  <si>
    <t>Standardowy wieńcowy cewnik balonowy niepodatny</t>
  </si>
  <si>
    <t>Cewnik balonowy wieńcowy o niskim profilu</t>
  </si>
  <si>
    <t>terumo</t>
  </si>
  <si>
    <t>Cewnik balonowy wieńcowy o niskim profilu (RX i OTW)</t>
  </si>
  <si>
    <r>
      <t xml:space="preserve">parametry techniczne przedmiotu zamówienia w tym pakiecie należy podać dla cewnika balonowego do PCI niskoprofilowego </t>
    </r>
    <r>
      <rPr>
        <b/>
        <sz val="9"/>
        <rFont val="Verdana"/>
        <family val="2"/>
      </rPr>
      <t xml:space="preserve">o wymiarze 2.5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</si>
  <si>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Cewnik balonowy do PCI niskoprofilowy typu "rapid exchange" (RX)  i "over the wire" (OTW)</t>
  </si>
  <si>
    <r>
      <t xml:space="preserve">cewnik balonowy kwalifikujący się do predilatacji przed implantacją stentu oraz kwalifikujący się do zastosowania w krętych i ciasno zwężonych naczyniach wieńcowych, </t>
    </r>
    <r>
      <rPr>
        <b/>
        <sz val="9"/>
        <rFont val="Verdana"/>
        <family val="2"/>
      </rPr>
      <t>typu "rapid exchange" i "OTW" (w całym wymaganym przedziale średnic)</t>
    </r>
  </si>
  <si>
    <t>TAK, opisać budowę i rodzaj materiału, podać profil poprzeczny balonu ["]</t>
  </si>
  <si>
    <t>minimalnie wymagane długości: 8-10mm; 12-15mm; 20mm</t>
  </si>
  <si>
    <t>TAK, wyszczególnić dostępne długości [mm]</t>
  </si>
  <si>
    <t>dostępne minimum dwie sztywności shaftu cewnika balonowego</t>
  </si>
  <si>
    <t>Tak/nie</t>
  </si>
  <si>
    <r>
      <t>minimalnie wymagane</t>
    </r>
    <r>
      <rPr>
        <sz val="9"/>
        <rFont val="Verdana"/>
        <family val="2"/>
      </rPr>
      <t xml:space="preserve"> </t>
    </r>
    <r>
      <rPr>
        <b/>
        <sz val="9"/>
        <rFont val="Verdana"/>
        <family val="2"/>
      </rPr>
      <t>nominalne</t>
    </r>
    <r>
      <rPr>
        <sz val="9"/>
        <rFont val="Verdana"/>
        <family val="2"/>
      </rPr>
      <t xml:space="preserve"> średnice: 1,5 [mm]; 2,0 [mm]; 2,25 [mm]; 2,5 [mm]; 2,75 [mm]</t>
    </r>
  </si>
  <si>
    <t xml:space="preserve"> </t>
  </si>
  <si>
    <t>Cewnik balonowy do niedrożnośći</t>
  </si>
  <si>
    <r>
      <t xml:space="preserve">parametry techniczne przedmiotu zamówienia w tym pakiecie należy podać dla cewnika balonowego do CTO </t>
    </r>
    <r>
      <rPr>
        <b/>
        <sz val="9"/>
        <rFont val="Verdana"/>
        <family val="2"/>
      </rPr>
      <t>o wymiarze 1.25 [mm], UWAGA! Do oferty należy dołączyć 1 szt. produktu (jako próbkę)</t>
    </r>
    <r>
      <rPr>
        <sz val="9"/>
        <rFont val="Verdana"/>
        <family val="2"/>
        <charset val="238"/>
      </rPr>
      <t xml:space="preserve"> oraz dołączyć ulotkę producenta</t>
    </r>
  </si>
  <si>
    <t>ciśnienie RBP min. 14 [atm]</t>
  </si>
  <si>
    <t>cewnik balonowy RX i OTW kwalifikujący się do udrożnień przewlekłych zamknięć tętnic wieńcowych (CTO)</t>
  </si>
  <si>
    <t>TAK, opisać budowę i rodzaj materiału</t>
  </si>
  <si>
    <t>wymagane nominalne średnice: 1,25 [mm]; 1,5 [mm]; 2,0 [mm]; 2,25 [mm]; 2,5 [mm]</t>
  </si>
  <si>
    <t>dostępny typ OTW cewnika balonowego - dla śrdnic: 1,25 [mm], 1,5 [mm], 2,0 [mm], 2,5 [mm]</t>
  </si>
  <si>
    <t>powłoka hyrdrofilowa na min. 30 [cm] dystalnych cewnika typu RX</t>
  </si>
  <si>
    <t>trwałe pokrycie hyrdrofilne na min. 90 [cm] dystalnych cewnika typu OTW</t>
  </si>
  <si>
    <t>minimalnie wymagane długości:6-8mm; 10-12mm; 15-20mm</t>
  </si>
  <si>
    <t>dostępny balon z jednym markerem</t>
  </si>
  <si>
    <t>Stent wieńcowy uwalniający lek sirolimus lub pochodny (DES)</t>
  </si>
  <si>
    <t>typ uwalnianego leku: sirolimus lub pochodny</t>
  </si>
  <si>
    <t>TAK, podać</t>
  </si>
  <si>
    <t>oferowane stenty współpracują z cewnikiem prowadzącym o średnicy wewnętrznej max 0,058" (5F)</t>
  </si>
  <si>
    <t>ciśnienie RBP dla stentu o średnicy 3,0 [mm], min. 16 [atm]</t>
  </si>
  <si>
    <t>TAK, podać [atm]</t>
  </si>
  <si>
    <t>wymagany przedział średnic stentów: od 2,5 [mm] do 4,0 [mm]</t>
  </si>
  <si>
    <t>TAK, wyszczególnić dostępne średnice stentów w [mm]</t>
  </si>
  <si>
    <t>dostępna średnica stentu 2,0 [mm]</t>
  </si>
  <si>
    <t>minimalny wymagany przedział długości stentów: od 9,0 [mm] do 38,0 [mm], dla stentu o średnicy 3,0 [mm]</t>
  </si>
  <si>
    <t>TAK, wyszczególnić dostępne długości stentów w [mm]</t>
  </si>
  <si>
    <t>dostępna długość stentu powyżej 45 [mm]</t>
  </si>
  <si>
    <t>stent na bazie stopu kobaltu lub platyny</t>
  </si>
  <si>
    <t>stent typu slotted tube</t>
  </si>
  <si>
    <t xml:space="preserve">TAK </t>
  </si>
  <si>
    <t>rodzaj polimeru, z którego jest uwalniany lek</t>
  </si>
  <si>
    <t>podać nazwę i czas pełnego uwolnienia leku w [dni]</t>
  </si>
  <si>
    <t>[2,1]</t>
  </si>
  <si>
    <t>defininitywna/prawdopodobna zakrzepica w stencie wg. definicji ARC po min. 2 latach obserwacji</t>
  </si>
  <si>
    <t>TAK, podać odsetek oraz dołączyć wyniki badań klinicznych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</si>
  <si>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 </t>
    </r>
    <r>
      <rPr>
        <b/>
        <sz val="9"/>
        <rFont val="Verdana"/>
        <family val="2"/>
        <charset val="238"/>
      </rPr>
      <t>2 letnią obserwacją</t>
    </r>
  </si>
  <si>
    <t>TAK, dołączyć przynajmniej jedną publikację</t>
  </si>
  <si>
    <t>Stent wieńcowy o bioresorbowalnym polimerze</t>
  </si>
  <si>
    <t>stent pokryty substancją umożliwiającą przyspieszoną endotelizację</t>
  </si>
  <si>
    <r>
      <t>minimalny wymagany</t>
    </r>
    <r>
      <rPr>
        <sz val="9"/>
        <rFont val="Verdana"/>
        <family val="2"/>
      </rPr>
      <t xml:space="preserve"> przedział średnic stentów: od 2,0 [mm] do 4,0 [mm]</t>
    </r>
  </si>
  <si>
    <t>1-miesięczna DAPT u pacjentów z wysokim ryzykiem krwawienia, potwierdzona w badaniach klinicznych</t>
  </si>
  <si>
    <t>medtronic</t>
  </si>
  <si>
    <t>Stent wieńcowy nowej generacji do krętych naczyń uwalniający lek</t>
  </si>
  <si>
    <r>
      <t xml:space="preserve">ciśnienie RBP dla stentu o średnicy 3,0 [mm], </t>
    </r>
    <r>
      <rPr>
        <b/>
        <sz val="9"/>
        <rFont val="Verdana"/>
        <family val="2"/>
      </rPr>
      <t>min. 18 [atm]</t>
    </r>
  </si>
  <si>
    <t>minimalny wymagany przedział średnic stentów: od 2,0 [mm] do 4,0 [mm]</t>
  </si>
  <si>
    <t>dostępna średnica nominalna ≥ 4,5 [mm]</t>
  </si>
  <si>
    <t>budowa stentu DES umożliwiająca stentowanie krętych i dystalnych odcinków naczyń wieńcowych potwierdzona rejestracją CE do wskazań w zastosowaniu w małych naczyniach, długich zmianach, CTO, cukrzycy, u pacjentów z grupy wysokiego ryzyka krwawienia</t>
  </si>
  <si>
    <t>TAK,
opisać budowę stentu oraz systemu dostarczania stentu, załączyć certyfikat CE do wymienionych wskazań</t>
  </si>
  <si>
    <t>minimalny wymagany przedział długości stentów: od 8,0 [mm] do 38,0 [mm], dla stentu o średnicy 3,0 [mm]</t>
  </si>
  <si>
    <r>
      <t xml:space="preserve">bezpieczeństwo i skuteczność stosowania stentów potwierdzona opublikowanymi w czasopismach impaktowanych (dopuszczona również publikacja w czasopiśmie </t>
    </r>
    <r>
      <rPr>
        <i/>
        <sz val="9"/>
        <rFont val="Verdana"/>
        <family val="2"/>
      </rPr>
      <t>Eurointervention</t>
    </r>
    <r>
      <rPr>
        <sz val="9"/>
        <rFont val="Verdana"/>
        <family val="2"/>
      </rPr>
      <t xml:space="preserve">), wynikami </t>
    </r>
    <r>
      <rPr>
        <u/>
        <sz val="9"/>
        <rFont val="Verdana"/>
        <family val="2"/>
      </rPr>
      <t>randomizowanych badań klinicznych</t>
    </r>
    <r>
      <rPr>
        <sz val="9"/>
        <rFont val="Verdana"/>
        <family val="2"/>
      </rPr>
      <t xml:space="preserve"> z min.</t>
    </r>
    <r>
      <rPr>
        <b/>
        <sz val="9"/>
        <rFont val="Verdana"/>
        <family val="2"/>
        <charset val="238"/>
      </rPr>
      <t xml:space="preserve"> 2 letnią obserwacją</t>
    </r>
  </si>
  <si>
    <t>Cewnik balonowy wieńcowy uwalniający lek</t>
  </si>
  <si>
    <t>biotronic</t>
  </si>
  <si>
    <t>komis?</t>
  </si>
  <si>
    <t>parametry techniczne przedmiotu zamówienia należy podać dla cewnika balonowego uwalniającego lek o wymiarach 3.0/15 [mm]</t>
  </si>
  <si>
    <r>
      <t xml:space="preserve">długość użytkowa shaft'u </t>
    </r>
    <r>
      <rPr>
        <b/>
        <sz val="9"/>
        <rFont val="Verdana"/>
        <family val="2"/>
      </rPr>
      <t xml:space="preserve">ok. 140 [cm] </t>
    </r>
    <r>
      <rPr>
        <b/>
        <sz val="9"/>
        <rFont val="Verdana"/>
        <family val="2"/>
        <charset val="238"/>
      </rPr>
      <t>± 5 [cm]</t>
    </r>
  </si>
  <si>
    <t>TAK, podać dostępne długości shaftu [cm]</t>
  </si>
  <si>
    <t>cewnik pracujący na prowadniku 0,014”uwalniający lek sirolimus</t>
  </si>
  <si>
    <t>TAK, opisać sposób uwalniania leku, ilość możliwych do wykonania rozprężeń balonu, podać wyniki badań klinicznych</t>
  </si>
  <si>
    <r>
      <t>minimalna dawka leku: 1,27[</t>
    </r>
    <r>
      <rPr>
        <sz val="9"/>
        <rFont val="Verdana"/>
        <family val="2"/>
        <charset val="238"/>
      </rPr>
      <t>µ</t>
    </r>
    <r>
      <rPr>
        <sz val="9"/>
        <rFont val="Verdana"/>
        <family val="2"/>
      </rPr>
      <t>g/mm</t>
    </r>
    <r>
      <rPr>
        <sz val="9"/>
        <rFont val="Verdana"/>
        <family val="2"/>
        <charset val="238"/>
      </rPr>
      <t>²] powierzchni balonu</t>
    </r>
  </si>
  <si>
    <t>TAK, podać w [µg/mm²]</t>
  </si>
  <si>
    <t>cewnik kompatybilny z cewnikiem prowadzącym 5F we wszystkich rozmiarach</t>
  </si>
  <si>
    <t>minimalny wymagany przedział średnic: od 1,5 [mm] do 4,0 [mm]</t>
  </si>
  <si>
    <t>minimalnie wymagane długości:6-8mm; 10-12mm; 15-20mm 30-40mm</t>
  </si>
  <si>
    <t>hammermed</t>
  </si>
  <si>
    <t xml:space="preserve">Stent Graft do leczenia perforacji wieńcowych i obwodowych </t>
  </si>
  <si>
    <t>Stent Graft do leczenia perforacji wieńcowych i obwodowych</t>
  </si>
  <si>
    <t>stent kobaltowo-chromowy pokryty</t>
  </si>
  <si>
    <t xml:space="preserve"> dostepne długości stentu, min. 15-25 (mm) sprzet wiencowy oraz min. 25-58 mm  dla sprzetu obwodowego </t>
  </si>
  <si>
    <t xml:space="preserve"> średnice stentu, min. 2,5 [mm] do 4,0 mm dla sprzetu wiencowego oraz 5-10 mm dla obwodowego</t>
  </si>
  <si>
    <t>kompatybilny cewnik prowadzący 5 F dla śrdenic: 2,5 [mm]; 3,0 [mm]; 3,5 [mm]; 4,0 [mm]</t>
  </si>
  <si>
    <t>długość systemu dostarczania 140 [cm]</t>
  </si>
  <si>
    <t>shaft proksymalny 2,0 [F]</t>
  </si>
  <si>
    <t>Adapter do metody kissing</t>
  </si>
  <si>
    <t>adapter łączący cewniki balonowe do PCI ze strzykawką wysokociśnieniową (inflator)</t>
  </si>
  <si>
    <t>możliwość wykonania jednoczasowo inflacji obu cewników balonowych jednym inflatorem</t>
  </si>
  <si>
    <t>adapter wysokociśnieniowy min. 70 [bar]</t>
  </si>
  <si>
    <t>Aspiracyjny cewnik wieńcowy</t>
  </si>
  <si>
    <t>światło wewnętrzne cewnika 6F min. 0,043"</t>
  </si>
  <si>
    <t>TAK, podać w ["]</t>
  </si>
  <si>
    <r>
      <t xml:space="preserve">długość użytkowa shaft'u, max. </t>
    </r>
    <r>
      <rPr>
        <b/>
        <sz val="9"/>
        <rFont val="Verdana"/>
        <family val="2"/>
      </rPr>
      <t>ok. 140 [cm]</t>
    </r>
  </si>
  <si>
    <r>
      <t xml:space="preserve">cewnik </t>
    </r>
    <r>
      <rPr>
        <b/>
        <sz val="9"/>
        <rFont val="Verdana"/>
        <family val="2"/>
      </rPr>
      <t>typu "rapid exchange"</t>
    </r>
    <r>
      <rPr>
        <sz val="9"/>
        <rFont val="Verdana"/>
        <family val="2"/>
      </rPr>
      <t>, współpracujący z prowadnikiem wieńcowym 0,014" oraz cewnikiem prowadzącym 6F (I.D. ≥0,070'')</t>
    </r>
  </si>
  <si>
    <t>potwierdzona skuteczność zastosowania cewnika w badaniach klinicznych</t>
  </si>
  <si>
    <t xml:space="preserve">cewnik 6F wzmocniony metalowym oplotem na całej długości </t>
  </si>
  <si>
    <t>marker w dystalnej części cewnika</t>
  </si>
  <si>
    <t>Cewnik do przedłużenia cewnika prowadzącego</t>
  </si>
  <si>
    <t>Cewnik sterowalny</t>
  </si>
  <si>
    <t>cewnik umożliwiający przedłużenie cewnika prowadzącego o około 25 cm w celu dostarczenia sprzętu do zmian trudnodostępnych</t>
  </si>
  <si>
    <t>dostępne średnice cewnika: 5F, 6F i 7F</t>
  </si>
  <si>
    <t>miękki i atraumatyczny koniec cewnika</t>
  </si>
  <si>
    <t>możliwość szybkiej wymiany cewnika na prowadniku 0.014" i długości 150 cm</t>
  </si>
  <si>
    <t>cewnik sterowalny o niskim profilu z miękką elastyczną końcówką do rozwidleń odchodzących pod kątem prostym</t>
  </si>
  <si>
    <t>możliwość sterowania stopniem odgięcia końcówki cewnika</t>
  </si>
  <si>
    <t>dostępny w wersji RX i OTW</t>
  </si>
  <si>
    <t>Mikrocewnik do udrażniania zamkniętych naczyń wieńcowych</t>
  </si>
  <si>
    <t>Mikrocewnik do udrażniania zamkniętych naczyń obwodowych</t>
  </si>
  <si>
    <t xml:space="preserve">Mikrocewnik do udrażniania zamkniętych naczyń wieńcowych </t>
  </si>
  <si>
    <t>mikrocewnik wieńcowy o stożkowej konstrukcji oplotu</t>
  </si>
  <si>
    <t>niski profil, dystalny elastyczny odcinek pokryty powłoką hydrofilową, max. 1,8 F</t>
  </si>
  <si>
    <r>
      <t>długość mikrocewnika, ok</t>
    </r>
    <r>
      <rPr>
        <b/>
        <sz val="9"/>
        <rFont val="Verdana"/>
        <family val="2"/>
      </rPr>
      <t>. 150 ± 5 [cm]</t>
    </r>
  </si>
  <si>
    <t>pokrycie hydrofilne</t>
  </si>
  <si>
    <t>marker przy końcu dystalnym cewnika</t>
  </si>
  <si>
    <t>środkowy odcinek mikrokatetera zbrojony oplotem</t>
  </si>
  <si>
    <t>mikrocewnik do udrażniania przewlekle niedrożnych naczyń obwodowych z podwójnym stalowym oplotem, współpracujący z prowadnikiem 0,035"</t>
  </si>
  <si>
    <t>długość mikrocewnika od 65 [cm] do 150 [cm]</t>
  </si>
  <si>
    <t xml:space="preserve">dystalna część katetera z powłoką hydrofilną </t>
  </si>
  <si>
    <t>dostępne markery</t>
  </si>
  <si>
    <r>
      <t>końcówka katetera taperowana, odgięta pod kątem 30</t>
    </r>
    <r>
      <rPr>
        <sz val="9"/>
        <rFont val="Calibri"/>
        <family val="2"/>
        <charset val="238"/>
      </rPr>
      <t>⁰</t>
    </r>
    <r>
      <rPr>
        <sz val="9"/>
        <rFont val="Verdana"/>
        <family val="2"/>
      </rPr>
      <t xml:space="preserve"> i prosta</t>
    </r>
  </si>
  <si>
    <t>zarys</t>
  </si>
  <si>
    <t>Elektroda do czasowej przezżylnej stymulacji serca</t>
  </si>
  <si>
    <r>
      <t xml:space="preserve">dostepne średnice, </t>
    </r>
    <r>
      <rPr>
        <b/>
        <sz val="9"/>
        <rFont val="Verdana"/>
        <family val="2"/>
      </rPr>
      <t>min. 5F,6F</t>
    </r>
  </si>
  <si>
    <t>elektroda nadająca się do zakładania z dostępu przez żyłę udową, szyjną lub podobojczykową (długość elektrody ok. 120 [cm] ± 10 [cm])</t>
  </si>
  <si>
    <t>możliwość wspólpracy z dowolnym zewnętrznym urządzeniem stymulującym</t>
  </si>
  <si>
    <t>dostępna w wersji prostej i zakrzywionej</t>
  </si>
  <si>
    <t>dostępna wersja z balonikiem I bez</t>
  </si>
  <si>
    <t>filtr osadzony niezależnie na prowadniku wchodzącym w skład systemu</t>
  </si>
  <si>
    <t>pętla filtra ma nitinolowy radiopak umożliwiajacy pełną weryfikację położenia</t>
  </si>
  <si>
    <t>TAK, opisać budowę filtra</t>
  </si>
  <si>
    <t>dostepne dwie długości ok. 190 [cm] i 300 [cm]</t>
  </si>
  <si>
    <r>
      <t xml:space="preserve">system przeznaczony do naczyń o średnicy </t>
    </r>
    <r>
      <rPr>
        <b/>
        <sz val="9"/>
        <rFont val="Verdana"/>
        <family val="2"/>
        <charset val="238"/>
      </rPr>
      <t>od 2.25 [mm] do 5.5 [mm]</t>
    </r>
  </si>
  <si>
    <t>bezpieczeństwo i wydajność potwierdzona w badaniach klinicznych</t>
  </si>
  <si>
    <t>System do przezskórnego przezcewnikowego usuwania ciał obcych</t>
  </si>
  <si>
    <t>system działający na zasadzie jednej lub kilku sprzężonych ze sobą pętli służący do usuwania ciał obcych</t>
  </si>
  <si>
    <t>zestaw zawierający pętlę umożliwiającą wyciągnięcie ciała obcego z wnętrza naczynia krwionośnego drogą przezskórną</t>
  </si>
  <si>
    <t>różne rozmiary i typy pętli</t>
  </si>
  <si>
    <t>podać możliwe wymiary średnic pętli w [cm]</t>
  </si>
  <si>
    <t>dostępne zestawy w postaci kleszczyków wewnątrznaczyniowych do chwytania ciał obcych</t>
  </si>
  <si>
    <t>długość zestawu i rozmiar powinny umożliwiać dostęp do tętnic wieńcowych</t>
  </si>
  <si>
    <t>Urządzenie do zamykania naczyń</t>
  </si>
  <si>
    <r>
      <t xml:space="preserve">urządzenie umożliwia zamykanie otworów po kaniulach: </t>
    </r>
    <r>
      <rPr>
        <b/>
        <sz val="9"/>
        <rFont val="Verdana"/>
        <family val="2"/>
        <charset val="238"/>
      </rPr>
      <t>6F i 8F</t>
    </r>
  </si>
  <si>
    <t>hemostaza oparta na składnikach bioabsorbowalnych, rozpuszczalnych do 90 dni</t>
  </si>
  <si>
    <t>Prowadnik wieńcowy sterowalny do udrożnień</t>
  </si>
  <si>
    <t>Pakiet 19-1</t>
  </si>
  <si>
    <t>Pakiet 19-2</t>
  </si>
  <si>
    <t>hydrofilowa powłoka na polimerowym płaszczu z taperowaną końcówką zwężającą się do 0,010"</t>
  </si>
  <si>
    <r>
      <t>wymagane</t>
    </r>
    <r>
      <rPr>
        <sz val="9"/>
        <rFont val="Verdana"/>
        <family val="2"/>
      </rPr>
      <t xml:space="preserve"> minimum 3 rodzajów sztywności końcówki roboczej prowadnika </t>
    </r>
  </si>
  <si>
    <t>rdzeń prowadnika wykonany z jednego kawałka drutu (bez łączeń)</t>
  </si>
  <si>
    <t>końcówka prowadnika dobrze widoczna w skopii na długości min. 15 [cm]</t>
  </si>
  <si>
    <t>prowadniki nadajace się do rekanalizacji wstecznie</t>
  </si>
  <si>
    <t>Pakiet 20 Standardowy wieńcowy cewnik balonowy</t>
  </si>
  <si>
    <t>Pakiet 20</t>
  </si>
  <si>
    <t>Pakiet 21 Standardowy wieńcowy cewnik balonowy niepodatny</t>
  </si>
  <si>
    <t>Pakiet 21</t>
  </si>
  <si>
    <t>Pakiet 22 Cewnik balonowy wieńcowy o niskim profilu</t>
  </si>
  <si>
    <t>Pakiet 22</t>
  </si>
  <si>
    <t>Pakiet 23 Cewnik balonowy do niedrożnośći</t>
  </si>
  <si>
    <t>Pakiet 23</t>
  </si>
  <si>
    <t>Pakiet 24 Stent wieńcowy uwalniający lek sirolimus lub pochodny</t>
  </si>
  <si>
    <t>Pakiet 24</t>
  </si>
  <si>
    <t>Pakiet 25 Stent wieńcowy uwalniający lek sirolimus lub pochodny</t>
  </si>
  <si>
    <t>Pakiet 25</t>
  </si>
  <si>
    <t>Pakiet 26 Stent wieńcowy nowej generacji do krętych naczyń uwalniający lek</t>
  </si>
  <si>
    <t>Pakiet 26</t>
  </si>
  <si>
    <t>Pakiet 27 Cewnik balonowy wieńcowy uwalniający lek</t>
  </si>
  <si>
    <t>Pakiet 27</t>
  </si>
  <si>
    <t>Pakiet 28 Stent Graft do leczenia perforacji wieńcowych</t>
  </si>
  <si>
    <t>Pakiet 28</t>
  </si>
  <si>
    <t>Pakiet 29 Adapter do metody kissing</t>
  </si>
  <si>
    <t>Pakiet 29</t>
  </si>
  <si>
    <t>Pakiet 30 Aspiracyjny cewnik wieńcowy</t>
  </si>
  <si>
    <t>Pakiet 30</t>
  </si>
  <si>
    <t>Pakiet 31 Cewnik do przedłużenia cewnika prowadzącego</t>
  </si>
  <si>
    <t>Pakiet 31</t>
  </si>
  <si>
    <t>Pakiet 32 Mikrocewnik do udrażniania zamkniętych naczyń wieńcowych</t>
  </si>
  <si>
    <t>Pakiet 32</t>
  </si>
  <si>
    <t>Pakiet 33</t>
  </si>
  <si>
    <t>Pakiet 34</t>
  </si>
  <si>
    <t>Pakiet 35</t>
  </si>
  <si>
    <t>Pakiet 36</t>
  </si>
  <si>
    <t>Zestaw do drenażu worka osierdziowego</t>
  </si>
  <si>
    <t>zestaw do nakłucia i drenażu worka osierdziowego stosowany w przypadku tamponady serca</t>
  </si>
  <si>
    <t xml:space="preserve">zawartość zestawu: prosta igła do nakłucia osierdzia, krótki prowadnik, cewnik do drenażu z otworami, strzykawka </t>
  </si>
  <si>
    <t>dostępne rozmiary o średnicy cewnika: 7F, 8F, 9F</t>
  </si>
  <si>
    <t xml:space="preserve">TAK, wyszczególnić </t>
  </si>
  <si>
    <t>TAK, wyszczególnić dostępne średnice [F]</t>
  </si>
  <si>
    <t>Pakiet 38</t>
  </si>
  <si>
    <t>Litotrypsja wewnątrznaczyniowa/IVL</t>
  </si>
  <si>
    <t xml:space="preserve">konstrukcja oparta na intuicyjnej platformie balonu niskociśnieniowego wykorzystującego fale uderzeniowe w redukcji wapna </t>
  </si>
  <si>
    <t>cewnik dedykowany do naczyń wieńcowych o dostępnych średnicach 2.5; 3.0; 3.5; 4.0, kompatybilny z prowadnikiem 0.014"</t>
  </si>
  <si>
    <t>cewnik dedykowany do naczyń obwodowych o przedziale średnic w od 5.0 mm do 12.0mm, kompatybilny z prowadnikiem 0.018"</t>
  </si>
  <si>
    <t>TAK, wyszczególnić dostępne średnice</t>
  </si>
  <si>
    <t>1, 2</t>
  </si>
  <si>
    <t>Cewnik współpracujący z generatorem i kablem łączącym SHOCKWAVE</t>
  </si>
  <si>
    <t>Pakiet 39</t>
  </si>
  <si>
    <t>Sterownik (Advancer)wraz z wiertłem</t>
  </si>
  <si>
    <t>Sterownik (Advancer) wraz z wiertłem</t>
  </si>
  <si>
    <t>Prowadnica ROTAWIRE</t>
  </si>
  <si>
    <t>Cewnik balonowy wieńcowy do zmian uwapnionych</t>
  </si>
  <si>
    <t>System ochrony przeciwzatorowej do zmian niestabilnych</t>
  </si>
  <si>
    <t>szt</t>
  </si>
  <si>
    <t>sterownik wraz z wstępnie połączonym wiertłem, możliwością wymiany wiertła i współpracujacy z konsolą systemu ROTAPRO</t>
  </si>
  <si>
    <t>prowadnica o średnicy końcówki 0,009" i długości ok. 330 [cm] współpracująca z systemem ROTAPRO</t>
  </si>
  <si>
    <t>dostępne dwa rodzaje prowadnicy (sztywna, elastyczna)</t>
  </si>
  <si>
    <t>cewnik balonowy pokryty ostrzami ze stali nierdzewnej do nacinania blaszki miażdżycowej</t>
  </si>
  <si>
    <t>cewnik mający zastosowanie w naczyniach wieńcowych jak i obwodowych</t>
  </si>
  <si>
    <t>dostępne średnice</t>
  </si>
  <si>
    <t>wyszczególnić w [mm]</t>
  </si>
  <si>
    <t>dostępne co najmniej dwie długości ostrzy</t>
  </si>
  <si>
    <t>Wysokocisnieniowy wieńcowy cewnik balonowy</t>
  </si>
  <si>
    <r>
      <t xml:space="preserve">parametry techniczne przedmiotu zamówienia w tym pakiecie należy podać dla cewnika balonowego do PCI do doprężeń </t>
    </r>
    <r>
      <rPr>
        <b/>
        <sz val="9"/>
        <rFont val="Verdana"/>
        <family val="2"/>
      </rPr>
      <t xml:space="preserve">o wymiarze 3.0 [mm], UWAGA! Do oferty należy dołączyć 1 szt. produktu (jako próbkę) </t>
    </r>
    <r>
      <rPr>
        <sz val="9"/>
        <rFont val="Verdana"/>
        <family val="2"/>
        <charset val="238"/>
      </rPr>
      <t>oraz dołączyć ulotkę producenta</t>
    </r>
  </si>
  <si>
    <t>wysokie ciśnienie RBP dla balonu o średnicy 3,0 [mm], min. 20 [atm]</t>
  </si>
  <si>
    <t>ciśnienie nominalne dla balonu o średnicy 3,0 [mm], min. 12 [atm]</t>
  </si>
  <si>
    <r>
      <t xml:space="preserve">niepodatny cewnik balonowy kwalifikujący się do doprężania zaimplantowanych stentów, </t>
    </r>
    <r>
      <rPr>
        <b/>
        <sz val="9"/>
        <rFont val="Verdana"/>
        <family val="2"/>
      </rPr>
      <t>typu "rapid exchange"</t>
    </r>
  </si>
  <si>
    <t>TAK, opisać budowę shaftu i rodzaj materiału z jakiego wykonano balon</t>
  </si>
  <si>
    <t>minimalnie wymagane długości: 6-8mm; 12mm; 15mm; 20mm</t>
  </si>
  <si>
    <r>
      <t xml:space="preserve">dostępna długość balonu 6 [mm] </t>
    </r>
    <r>
      <rPr>
        <sz val="9"/>
        <rFont val="Verdana"/>
        <family val="2"/>
      </rPr>
      <t>dla średnicy balonu  3,0 [mm]</t>
    </r>
  </si>
  <si>
    <t>minimalnie wymagane nominalne średnice: 2,5 [mm]; 2,75 [mm]; 3,0 [mm]; 3,25 [mm]; 3,5 [mm]; 3,75 [mm];  4,0 [mm]</t>
  </si>
  <si>
    <t>dostępna średnica: 5,0 [mm]</t>
  </si>
  <si>
    <t>Pakiet 34 System do przezskórnego przezcewnikowego usuwania ciał obcych</t>
  </si>
  <si>
    <t>Pakiet 35 Urządzenie do zamykania naczyń</t>
  </si>
  <si>
    <t>Pakiet 36 Zestaw do drenażu worka osierdziowego</t>
  </si>
  <si>
    <t>Pakiet 37</t>
  </si>
  <si>
    <t>Pakiet 37 Litotrypsja wewnątrznaczyniowa/IVL</t>
  </si>
  <si>
    <t>Pakiet 38 Urządzenia do zaawansowanej modyfikacji zwężeń oraz ochrony przeciwzatorowej</t>
  </si>
  <si>
    <t>Pakiet 39 Wysokocisnieniowy wieńcowy cewnik balonowy</t>
  </si>
  <si>
    <t>Lp.</t>
  </si>
  <si>
    <t>Nazwa materiału</t>
  </si>
  <si>
    <t>j.m</t>
  </si>
  <si>
    <t>Cena netto</t>
  </si>
  <si>
    <t>Wartość netto</t>
  </si>
  <si>
    <t>Stawka VAT [%]</t>
  </si>
  <si>
    <t xml:space="preserve">Wartość brutto </t>
  </si>
  <si>
    <t>Nazwa handlowa, nazwa producenta, nr katalogowy producenta</t>
  </si>
  <si>
    <t>RAZEM</t>
  </si>
  <si>
    <t xml:space="preserve">RAZEM </t>
  </si>
  <si>
    <t>UWAGA! Do oferty należy dołączyć 1 szt. produktu (jako próbkę) w rozmiarze 6F</t>
  </si>
  <si>
    <t>UWAGA! Do oferty należy dołączyć 2 szt. produktu (jako próbki)</t>
  </si>
  <si>
    <t>Pakiet 33 Elektroda do czasowej przezżylnej stymulacji serca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</si>
</sst>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scheme val="minor"/>
    </font>
    <font>
      <b/>
      <i/>
      <sz val="9"/>
      <name val="Verdana"/>
      <family val="2"/>
    </font>
    <font>
      <b/>
      <i/>
      <sz val="9"/>
      <name val="Arial CE"/>
      <charset val="238"/>
    </font>
    <font>
      <sz val="9"/>
      <name val="Verdana"/>
      <family val="2"/>
    </font>
    <font>
      <sz val="9"/>
      <name val="Calibri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name val="Verdana"/>
      <family val="2"/>
    </font>
    <font>
      <sz val="10"/>
      <name val="Arial CE"/>
      <charset val="238"/>
    </font>
    <font>
      <sz val="10"/>
      <name val="Verdana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name val="Czcionka tekstu podstawowego"/>
      <charset val="238"/>
    </font>
    <font>
      <i/>
      <sz val="9"/>
      <name val="Verdana"/>
      <family val="2"/>
    </font>
    <font>
      <u/>
      <sz val="9"/>
      <name val="Verdana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9"/>
      <name val="Verdana"/>
      <family val="2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14" fillId="0" borderId="0"/>
    <xf numFmtId="0" fontId="21" fillId="0" borderId="0" applyNumberFormat="0" applyFill="0" applyBorder="0" applyAlignment="0" applyProtection="0"/>
    <xf numFmtId="164" fontId="22" fillId="0" borderId="0" applyFont="0" applyBorder="0" applyProtection="0"/>
  </cellStyleXfs>
  <cellXfs count="12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right"/>
    </xf>
    <xf numFmtId="4" fontId="10" fillId="0" borderId="2" xfId="0" applyNumberFormat="1" applyFont="1" applyBorder="1"/>
    <xf numFmtId="4" fontId="11" fillId="0" borderId="0" xfId="0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15" fillId="0" borderId="0" xfId="0" applyFont="1"/>
    <xf numFmtId="0" fontId="15" fillId="0" borderId="2" xfId="0" applyFont="1" applyBorder="1"/>
    <xf numFmtId="0" fontId="16" fillId="0" borderId="0" xfId="0" applyFont="1"/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5" fillId="0" borderId="2" xfId="4" applyFont="1" applyBorder="1" applyAlignment="1">
      <alignment vertical="center" wrapText="1"/>
    </xf>
    <xf numFmtId="164" fontId="5" fillId="0" borderId="10" xfId="5" applyFont="1" applyBorder="1" applyAlignment="1">
      <alignment horizontal="center" vertical="center" wrapText="1"/>
    </xf>
    <xf numFmtId="164" fontId="5" fillId="0" borderId="2" xfId="5" applyFont="1" applyBorder="1" applyAlignment="1">
      <alignment horizontal="center" vertical="center" wrapText="1"/>
    </xf>
    <xf numFmtId="164" fontId="5" fillId="0" borderId="2" xfId="5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25" fillId="0" borderId="0" xfId="0" applyFont="1"/>
    <xf numFmtId="3" fontId="12" fillId="0" borderId="0" xfId="0" applyNumberFormat="1" applyFont="1"/>
    <xf numFmtId="165" fontId="0" fillId="0" borderId="0" xfId="0" applyNumberFormat="1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164" fontId="5" fillId="0" borderId="0" xfId="5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4" fontId="11" fillId="0" borderId="2" xfId="0" applyNumberFormat="1" applyFont="1" applyBorder="1"/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5" fillId="0" borderId="14" xfId="5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64" fontId="5" fillId="0" borderId="9" xfId="5" applyFont="1" applyBorder="1" applyAlignment="1">
      <alignment horizontal="center" vertical="center" wrapText="1"/>
    </xf>
    <xf numFmtId="164" fontId="5" fillId="0" borderId="0" xfId="5" applyFont="1" applyBorder="1" applyAlignment="1">
      <alignment horizontal="center" vertical="center" wrapText="1"/>
    </xf>
    <xf numFmtId="164" fontId="23" fillId="4" borderId="12" xfId="5" applyFont="1" applyFill="1" applyBorder="1" applyAlignment="1">
      <alignment horizontal="center" vertical="center" wrapText="1"/>
    </xf>
    <xf numFmtId="164" fontId="23" fillId="4" borderId="11" xfId="5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</cellXfs>
  <cellStyles count="6">
    <cellStyle name="Hiperłącze" xfId="4" builtinId="8"/>
    <cellStyle name="Normalny" xfId="0" builtinId="0"/>
    <cellStyle name="Normalny 2 3 3" xfId="5" xr:uid="{F8D98E9D-8480-4112-9D4C-F547F98B3493}"/>
    <cellStyle name="Normalny 3" xfId="2" xr:uid="{13B3921D-6AE6-47C4-84B9-B4DB38189132}"/>
    <cellStyle name="Normalny 4" xfId="1" xr:uid="{1E2D23F2-A471-4D97-98CB-2C35D900A513}"/>
    <cellStyle name="Normalny_147 dz 2007 siwz załącznik nr 3,4" xfId="3" xr:uid="{04D2E2B6-865A-49C0-8DFA-BE66A343C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812E-F20D-4650-9278-2B75BF265CFC}">
  <dimension ref="A1:M731"/>
  <sheetViews>
    <sheetView tabSelected="1" topLeftCell="A9" workbookViewId="0">
      <selection activeCell="G14" sqref="G14"/>
    </sheetView>
  </sheetViews>
  <sheetFormatPr defaultRowHeight="12.75"/>
  <cols>
    <col min="1" max="1" width="4.42578125" style="27" customWidth="1"/>
    <col min="2" max="2" width="44.85546875" style="27" customWidth="1"/>
    <col min="3" max="3" width="13.85546875" style="27" customWidth="1"/>
    <col min="4" max="4" width="14" style="27" customWidth="1"/>
    <col min="5" max="5" width="15" style="30" customWidth="1"/>
    <col min="6" max="7" width="15.140625" style="27" customWidth="1"/>
    <col min="8" max="8" width="12.5703125" style="30" customWidth="1"/>
    <col min="9" max="9" width="11.28515625" style="27" customWidth="1"/>
    <col min="10" max="10" width="9.140625" style="27"/>
    <col min="11" max="11" width="0" style="27" hidden="1" customWidth="1"/>
    <col min="12" max="254" width="9.140625" style="27"/>
    <col min="255" max="255" width="4.42578125" style="27" customWidth="1"/>
    <col min="256" max="256" width="43.7109375" style="27" customWidth="1"/>
    <col min="257" max="257" width="5.28515625" style="27" customWidth="1"/>
    <col min="258" max="258" width="7.42578125" style="27" customWidth="1"/>
    <col min="259" max="259" width="11.85546875" style="27" customWidth="1"/>
    <col min="260" max="260" width="16.28515625" style="27" customWidth="1"/>
    <col min="261" max="261" width="20.140625" style="27" customWidth="1"/>
    <col min="262" max="262" width="11.28515625" style="27" customWidth="1"/>
    <col min="263" max="510" width="9.140625" style="27"/>
    <col min="511" max="511" width="4.42578125" style="27" customWidth="1"/>
    <col min="512" max="512" width="43.7109375" style="27" customWidth="1"/>
    <col min="513" max="513" width="5.28515625" style="27" customWidth="1"/>
    <col min="514" max="514" width="7.42578125" style="27" customWidth="1"/>
    <col min="515" max="515" width="11.85546875" style="27" customWidth="1"/>
    <col min="516" max="516" width="16.28515625" style="27" customWidth="1"/>
    <col min="517" max="517" width="20.140625" style="27" customWidth="1"/>
    <col min="518" max="518" width="11.28515625" style="27" customWidth="1"/>
    <col min="519" max="766" width="9.140625" style="27"/>
    <col min="767" max="767" width="4.42578125" style="27" customWidth="1"/>
    <col min="768" max="768" width="43.7109375" style="27" customWidth="1"/>
    <col min="769" max="769" width="5.28515625" style="27" customWidth="1"/>
    <col min="770" max="770" width="7.42578125" style="27" customWidth="1"/>
    <col min="771" max="771" width="11.85546875" style="27" customWidth="1"/>
    <col min="772" max="772" width="16.28515625" style="27" customWidth="1"/>
    <col min="773" max="773" width="20.140625" style="27" customWidth="1"/>
    <col min="774" max="774" width="11.28515625" style="27" customWidth="1"/>
    <col min="775" max="1022" width="9.140625" style="27"/>
    <col min="1023" max="1023" width="4.42578125" style="27" customWidth="1"/>
    <col min="1024" max="1024" width="43.7109375" style="27" customWidth="1"/>
    <col min="1025" max="1025" width="5.28515625" style="27" customWidth="1"/>
    <col min="1026" max="1026" width="7.42578125" style="27" customWidth="1"/>
    <col min="1027" max="1027" width="11.85546875" style="27" customWidth="1"/>
    <col min="1028" max="1028" width="16.28515625" style="27" customWidth="1"/>
    <col min="1029" max="1029" width="20.140625" style="27" customWidth="1"/>
    <col min="1030" max="1030" width="11.28515625" style="27" customWidth="1"/>
    <col min="1031" max="1278" width="9.140625" style="27"/>
    <col min="1279" max="1279" width="4.42578125" style="27" customWidth="1"/>
    <col min="1280" max="1280" width="43.7109375" style="27" customWidth="1"/>
    <col min="1281" max="1281" width="5.28515625" style="27" customWidth="1"/>
    <col min="1282" max="1282" width="7.42578125" style="27" customWidth="1"/>
    <col min="1283" max="1283" width="11.85546875" style="27" customWidth="1"/>
    <col min="1284" max="1284" width="16.28515625" style="27" customWidth="1"/>
    <col min="1285" max="1285" width="20.140625" style="27" customWidth="1"/>
    <col min="1286" max="1286" width="11.28515625" style="27" customWidth="1"/>
    <col min="1287" max="1534" width="9.140625" style="27"/>
    <col min="1535" max="1535" width="4.42578125" style="27" customWidth="1"/>
    <col min="1536" max="1536" width="43.7109375" style="27" customWidth="1"/>
    <col min="1537" max="1537" width="5.28515625" style="27" customWidth="1"/>
    <col min="1538" max="1538" width="7.42578125" style="27" customWidth="1"/>
    <col min="1539" max="1539" width="11.85546875" style="27" customWidth="1"/>
    <col min="1540" max="1540" width="16.28515625" style="27" customWidth="1"/>
    <col min="1541" max="1541" width="20.140625" style="27" customWidth="1"/>
    <col min="1542" max="1542" width="11.28515625" style="27" customWidth="1"/>
    <col min="1543" max="1790" width="9.140625" style="27"/>
    <col min="1791" max="1791" width="4.42578125" style="27" customWidth="1"/>
    <col min="1792" max="1792" width="43.7109375" style="27" customWidth="1"/>
    <col min="1793" max="1793" width="5.28515625" style="27" customWidth="1"/>
    <col min="1794" max="1794" width="7.42578125" style="27" customWidth="1"/>
    <col min="1795" max="1795" width="11.85546875" style="27" customWidth="1"/>
    <col min="1796" max="1796" width="16.28515625" style="27" customWidth="1"/>
    <col min="1797" max="1797" width="20.140625" style="27" customWidth="1"/>
    <col min="1798" max="1798" width="11.28515625" style="27" customWidth="1"/>
    <col min="1799" max="2046" width="9.140625" style="27"/>
    <col min="2047" max="2047" width="4.42578125" style="27" customWidth="1"/>
    <col min="2048" max="2048" width="43.7109375" style="27" customWidth="1"/>
    <col min="2049" max="2049" width="5.28515625" style="27" customWidth="1"/>
    <col min="2050" max="2050" width="7.42578125" style="27" customWidth="1"/>
    <col min="2051" max="2051" width="11.85546875" style="27" customWidth="1"/>
    <col min="2052" max="2052" width="16.28515625" style="27" customWidth="1"/>
    <col min="2053" max="2053" width="20.140625" style="27" customWidth="1"/>
    <col min="2054" max="2054" width="11.28515625" style="27" customWidth="1"/>
    <col min="2055" max="2302" width="9.140625" style="27"/>
    <col min="2303" max="2303" width="4.42578125" style="27" customWidth="1"/>
    <col min="2304" max="2304" width="43.7109375" style="27" customWidth="1"/>
    <col min="2305" max="2305" width="5.28515625" style="27" customWidth="1"/>
    <col min="2306" max="2306" width="7.42578125" style="27" customWidth="1"/>
    <col min="2307" max="2307" width="11.85546875" style="27" customWidth="1"/>
    <col min="2308" max="2308" width="16.28515625" style="27" customWidth="1"/>
    <col min="2309" max="2309" width="20.140625" style="27" customWidth="1"/>
    <col min="2310" max="2310" width="11.28515625" style="27" customWidth="1"/>
    <col min="2311" max="2558" width="9.140625" style="27"/>
    <col min="2559" max="2559" width="4.42578125" style="27" customWidth="1"/>
    <col min="2560" max="2560" width="43.7109375" style="27" customWidth="1"/>
    <col min="2561" max="2561" width="5.28515625" style="27" customWidth="1"/>
    <col min="2562" max="2562" width="7.42578125" style="27" customWidth="1"/>
    <col min="2563" max="2563" width="11.85546875" style="27" customWidth="1"/>
    <col min="2564" max="2564" width="16.28515625" style="27" customWidth="1"/>
    <col min="2565" max="2565" width="20.140625" style="27" customWidth="1"/>
    <col min="2566" max="2566" width="11.28515625" style="27" customWidth="1"/>
    <col min="2567" max="2814" width="9.140625" style="27"/>
    <col min="2815" max="2815" width="4.42578125" style="27" customWidth="1"/>
    <col min="2816" max="2816" width="43.7109375" style="27" customWidth="1"/>
    <col min="2817" max="2817" width="5.28515625" style="27" customWidth="1"/>
    <col min="2818" max="2818" width="7.42578125" style="27" customWidth="1"/>
    <col min="2819" max="2819" width="11.85546875" style="27" customWidth="1"/>
    <col min="2820" max="2820" width="16.28515625" style="27" customWidth="1"/>
    <col min="2821" max="2821" width="20.140625" style="27" customWidth="1"/>
    <col min="2822" max="2822" width="11.28515625" style="27" customWidth="1"/>
    <col min="2823" max="3070" width="9.140625" style="27"/>
    <col min="3071" max="3071" width="4.42578125" style="27" customWidth="1"/>
    <col min="3072" max="3072" width="43.7109375" style="27" customWidth="1"/>
    <col min="3073" max="3073" width="5.28515625" style="27" customWidth="1"/>
    <col min="3074" max="3074" width="7.42578125" style="27" customWidth="1"/>
    <col min="3075" max="3075" width="11.85546875" style="27" customWidth="1"/>
    <col min="3076" max="3076" width="16.28515625" style="27" customWidth="1"/>
    <col min="3077" max="3077" width="20.140625" style="27" customWidth="1"/>
    <col min="3078" max="3078" width="11.28515625" style="27" customWidth="1"/>
    <col min="3079" max="3326" width="9.140625" style="27"/>
    <col min="3327" max="3327" width="4.42578125" style="27" customWidth="1"/>
    <col min="3328" max="3328" width="43.7109375" style="27" customWidth="1"/>
    <col min="3329" max="3329" width="5.28515625" style="27" customWidth="1"/>
    <col min="3330" max="3330" width="7.42578125" style="27" customWidth="1"/>
    <col min="3331" max="3331" width="11.85546875" style="27" customWidth="1"/>
    <col min="3332" max="3332" width="16.28515625" style="27" customWidth="1"/>
    <col min="3333" max="3333" width="20.140625" style="27" customWidth="1"/>
    <col min="3334" max="3334" width="11.28515625" style="27" customWidth="1"/>
    <col min="3335" max="3582" width="9.140625" style="27"/>
    <col min="3583" max="3583" width="4.42578125" style="27" customWidth="1"/>
    <col min="3584" max="3584" width="43.7109375" style="27" customWidth="1"/>
    <col min="3585" max="3585" width="5.28515625" style="27" customWidth="1"/>
    <col min="3586" max="3586" width="7.42578125" style="27" customWidth="1"/>
    <col min="3587" max="3587" width="11.85546875" style="27" customWidth="1"/>
    <col min="3588" max="3588" width="16.28515625" style="27" customWidth="1"/>
    <col min="3589" max="3589" width="20.140625" style="27" customWidth="1"/>
    <col min="3590" max="3590" width="11.28515625" style="27" customWidth="1"/>
    <col min="3591" max="3838" width="9.140625" style="27"/>
    <col min="3839" max="3839" width="4.42578125" style="27" customWidth="1"/>
    <col min="3840" max="3840" width="43.7109375" style="27" customWidth="1"/>
    <col min="3841" max="3841" width="5.28515625" style="27" customWidth="1"/>
    <col min="3842" max="3842" width="7.42578125" style="27" customWidth="1"/>
    <col min="3843" max="3843" width="11.85546875" style="27" customWidth="1"/>
    <col min="3844" max="3844" width="16.28515625" style="27" customWidth="1"/>
    <col min="3845" max="3845" width="20.140625" style="27" customWidth="1"/>
    <col min="3846" max="3846" width="11.28515625" style="27" customWidth="1"/>
    <col min="3847" max="4094" width="9.140625" style="27"/>
    <col min="4095" max="4095" width="4.42578125" style="27" customWidth="1"/>
    <col min="4096" max="4096" width="43.7109375" style="27" customWidth="1"/>
    <col min="4097" max="4097" width="5.28515625" style="27" customWidth="1"/>
    <col min="4098" max="4098" width="7.42578125" style="27" customWidth="1"/>
    <col min="4099" max="4099" width="11.85546875" style="27" customWidth="1"/>
    <col min="4100" max="4100" width="16.28515625" style="27" customWidth="1"/>
    <col min="4101" max="4101" width="20.140625" style="27" customWidth="1"/>
    <col min="4102" max="4102" width="11.28515625" style="27" customWidth="1"/>
    <col min="4103" max="4350" width="9.140625" style="27"/>
    <col min="4351" max="4351" width="4.42578125" style="27" customWidth="1"/>
    <col min="4352" max="4352" width="43.7109375" style="27" customWidth="1"/>
    <col min="4353" max="4353" width="5.28515625" style="27" customWidth="1"/>
    <col min="4354" max="4354" width="7.42578125" style="27" customWidth="1"/>
    <col min="4355" max="4355" width="11.85546875" style="27" customWidth="1"/>
    <col min="4356" max="4356" width="16.28515625" style="27" customWidth="1"/>
    <col min="4357" max="4357" width="20.140625" style="27" customWidth="1"/>
    <col min="4358" max="4358" width="11.28515625" style="27" customWidth="1"/>
    <col min="4359" max="4606" width="9.140625" style="27"/>
    <col min="4607" max="4607" width="4.42578125" style="27" customWidth="1"/>
    <col min="4608" max="4608" width="43.7109375" style="27" customWidth="1"/>
    <col min="4609" max="4609" width="5.28515625" style="27" customWidth="1"/>
    <col min="4610" max="4610" width="7.42578125" style="27" customWidth="1"/>
    <col min="4611" max="4611" width="11.85546875" style="27" customWidth="1"/>
    <col min="4612" max="4612" width="16.28515625" style="27" customWidth="1"/>
    <col min="4613" max="4613" width="20.140625" style="27" customWidth="1"/>
    <col min="4614" max="4614" width="11.28515625" style="27" customWidth="1"/>
    <col min="4615" max="4862" width="9.140625" style="27"/>
    <col min="4863" max="4863" width="4.42578125" style="27" customWidth="1"/>
    <col min="4864" max="4864" width="43.7109375" style="27" customWidth="1"/>
    <col min="4865" max="4865" width="5.28515625" style="27" customWidth="1"/>
    <col min="4866" max="4866" width="7.42578125" style="27" customWidth="1"/>
    <col min="4867" max="4867" width="11.85546875" style="27" customWidth="1"/>
    <col min="4868" max="4868" width="16.28515625" style="27" customWidth="1"/>
    <col min="4869" max="4869" width="20.140625" style="27" customWidth="1"/>
    <col min="4870" max="4870" width="11.28515625" style="27" customWidth="1"/>
    <col min="4871" max="5118" width="9.140625" style="27"/>
    <col min="5119" max="5119" width="4.42578125" style="27" customWidth="1"/>
    <col min="5120" max="5120" width="43.7109375" style="27" customWidth="1"/>
    <col min="5121" max="5121" width="5.28515625" style="27" customWidth="1"/>
    <col min="5122" max="5122" width="7.42578125" style="27" customWidth="1"/>
    <col min="5123" max="5123" width="11.85546875" style="27" customWidth="1"/>
    <col min="5124" max="5124" width="16.28515625" style="27" customWidth="1"/>
    <col min="5125" max="5125" width="20.140625" style="27" customWidth="1"/>
    <col min="5126" max="5126" width="11.28515625" style="27" customWidth="1"/>
    <col min="5127" max="5374" width="9.140625" style="27"/>
    <col min="5375" max="5375" width="4.42578125" style="27" customWidth="1"/>
    <col min="5376" max="5376" width="43.7109375" style="27" customWidth="1"/>
    <col min="5377" max="5377" width="5.28515625" style="27" customWidth="1"/>
    <col min="5378" max="5378" width="7.42578125" style="27" customWidth="1"/>
    <col min="5379" max="5379" width="11.85546875" style="27" customWidth="1"/>
    <col min="5380" max="5380" width="16.28515625" style="27" customWidth="1"/>
    <col min="5381" max="5381" width="20.140625" style="27" customWidth="1"/>
    <col min="5382" max="5382" width="11.28515625" style="27" customWidth="1"/>
    <col min="5383" max="5630" width="9.140625" style="27"/>
    <col min="5631" max="5631" width="4.42578125" style="27" customWidth="1"/>
    <col min="5632" max="5632" width="43.7109375" style="27" customWidth="1"/>
    <col min="5633" max="5633" width="5.28515625" style="27" customWidth="1"/>
    <col min="5634" max="5634" width="7.42578125" style="27" customWidth="1"/>
    <col min="5635" max="5635" width="11.85546875" style="27" customWidth="1"/>
    <col min="5636" max="5636" width="16.28515625" style="27" customWidth="1"/>
    <col min="5637" max="5637" width="20.140625" style="27" customWidth="1"/>
    <col min="5638" max="5638" width="11.28515625" style="27" customWidth="1"/>
    <col min="5639" max="5886" width="9.140625" style="27"/>
    <col min="5887" max="5887" width="4.42578125" style="27" customWidth="1"/>
    <col min="5888" max="5888" width="43.7109375" style="27" customWidth="1"/>
    <col min="5889" max="5889" width="5.28515625" style="27" customWidth="1"/>
    <col min="5890" max="5890" width="7.42578125" style="27" customWidth="1"/>
    <col min="5891" max="5891" width="11.85546875" style="27" customWidth="1"/>
    <col min="5892" max="5892" width="16.28515625" style="27" customWidth="1"/>
    <col min="5893" max="5893" width="20.140625" style="27" customWidth="1"/>
    <col min="5894" max="5894" width="11.28515625" style="27" customWidth="1"/>
    <col min="5895" max="6142" width="9.140625" style="27"/>
    <col min="6143" max="6143" width="4.42578125" style="27" customWidth="1"/>
    <col min="6144" max="6144" width="43.7109375" style="27" customWidth="1"/>
    <col min="6145" max="6145" width="5.28515625" style="27" customWidth="1"/>
    <col min="6146" max="6146" width="7.42578125" style="27" customWidth="1"/>
    <col min="6147" max="6147" width="11.85546875" style="27" customWidth="1"/>
    <col min="6148" max="6148" width="16.28515625" style="27" customWidth="1"/>
    <col min="6149" max="6149" width="20.140625" style="27" customWidth="1"/>
    <col min="6150" max="6150" width="11.28515625" style="27" customWidth="1"/>
    <col min="6151" max="6398" width="9.140625" style="27"/>
    <col min="6399" max="6399" width="4.42578125" style="27" customWidth="1"/>
    <col min="6400" max="6400" width="43.7109375" style="27" customWidth="1"/>
    <col min="6401" max="6401" width="5.28515625" style="27" customWidth="1"/>
    <col min="6402" max="6402" width="7.42578125" style="27" customWidth="1"/>
    <col min="6403" max="6403" width="11.85546875" style="27" customWidth="1"/>
    <col min="6404" max="6404" width="16.28515625" style="27" customWidth="1"/>
    <col min="6405" max="6405" width="20.140625" style="27" customWidth="1"/>
    <col min="6406" max="6406" width="11.28515625" style="27" customWidth="1"/>
    <col min="6407" max="6654" width="9.140625" style="27"/>
    <col min="6655" max="6655" width="4.42578125" style="27" customWidth="1"/>
    <col min="6656" max="6656" width="43.7109375" style="27" customWidth="1"/>
    <col min="6657" max="6657" width="5.28515625" style="27" customWidth="1"/>
    <col min="6658" max="6658" width="7.42578125" style="27" customWidth="1"/>
    <col min="6659" max="6659" width="11.85546875" style="27" customWidth="1"/>
    <col min="6660" max="6660" width="16.28515625" style="27" customWidth="1"/>
    <col min="6661" max="6661" width="20.140625" style="27" customWidth="1"/>
    <col min="6662" max="6662" width="11.28515625" style="27" customWidth="1"/>
    <col min="6663" max="6910" width="9.140625" style="27"/>
    <col min="6911" max="6911" width="4.42578125" style="27" customWidth="1"/>
    <col min="6912" max="6912" width="43.7109375" style="27" customWidth="1"/>
    <col min="6913" max="6913" width="5.28515625" style="27" customWidth="1"/>
    <col min="6914" max="6914" width="7.42578125" style="27" customWidth="1"/>
    <col min="6915" max="6915" width="11.85546875" style="27" customWidth="1"/>
    <col min="6916" max="6916" width="16.28515625" style="27" customWidth="1"/>
    <col min="6917" max="6917" width="20.140625" style="27" customWidth="1"/>
    <col min="6918" max="6918" width="11.28515625" style="27" customWidth="1"/>
    <col min="6919" max="7166" width="9.140625" style="27"/>
    <col min="7167" max="7167" width="4.42578125" style="27" customWidth="1"/>
    <col min="7168" max="7168" width="43.7109375" style="27" customWidth="1"/>
    <col min="7169" max="7169" width="5.28515625" style="27" customWidth="1"/>
    <col min="7170" max="7170" width="7.42578125" style="27" customWidth="1"/>
    <col min="7171" max="7171" width="11.85546875" style="27" customWidth="1"/>
    <col min="7172" max="7172" width="16.28515625" style="27" customWidth="1"/>
    <col min="7173" max="7173" width="20.140625" style="27" customWidth="1"/>
    <col min="7174" max="7174" width="11.28515625" style="27" customWidth="1"/>
    <col min="7175" max="7422" width="9.140625" style="27"/>
    <col min="7423" max="7423" width="4.42578125" style="27" customWidth="1"/>
    <col min="7424" max="7424" width="43.7109375" style="27" customWidth="1"/>
    <col min="7425" max="7425" width="5.28515625" style="27" customWidth="1"/>
    <col min="7426" max="7426" width="7.42578125" style="27" customWidth="1"/>
    <col min="7427" max="7427" width="11.85546875" style="27" customWidth="1"/>
    <col min="7428" max="7428" width="16.28515625" style="27" customWidth="1"/>
    <col min="7429" max="7429" width="20.140625" style="27" customWidth="1"/>
    <col min="7430" max="7430" width="11.28515625" style="27" customWidth="1"/>
    <col min="7431" max="7678" width="9.140625" style="27"/>
    <col min="7679" max="7679" width="4.42578125" style="27" customWidth="1"/>
    <col min="7680" max="7680" width="43.7109375" style="27" customWidth="1"/>
    <col min="7681" max="7681" width="5.28515625" style="27" customWidth="1"/>
    <col min="7682" max="7682" width="7.42578125" style="27" customWidth="1"/>
    <col min="7683" max="7683" width="11.85546875" style="27" customWidth="1"/>
    <col min="7684" max="7684" width="16.28515625" style="27" customWidth="1"/>
    <col min="7685" max="7685" width="20.140625" style="27" customWidth="1"/>
    <col min="7686" max="7686" width="11.28515625" style="27" customWidth="1"/>
    <col min="7687" max="7934" width="9.140625" style="27"/>
    <col min="7935" max="7935" width="4.42578125" style="27" customWidth="1"/>
    <col min="7936" max="7936" width="43.7109375" style="27" customWidth="1"/>
    <col min="7937" max="7937" width="5.28515625" style="27" customWidth="1"/>
    <col min="7938" max="7938" width="7.42578125" style="27" customWidth="1"/>
    <col min="7939" max="7939" width="11.85546875" style="27" customWidth="1"/>
    <col min="7940" max="7940" width="16.28515625" style="27" customWidth="1"/>
    <col min="7941" max="7941" width="20.140625" style="27" customWidth="1"/>
    <col min="7942" max="7942" width="11.28515625" style="27" customWidth="1"/>
    <col min="7943" max="8190" width="9.140625" style="27"/>
    <col min="8191" max="8191" width="4.42578125" style="27" customWidth="1"/>
    <col min="8192" max="8192" width="43.7109375" style="27" customWidth="1"/>
    <col min="8193" max="8193" width="5.28515625" style="27" customWidth="1"/>
    <col min="8194" max="8194" width="7.42578125" style="27" customWidth="1"/>
    <col min="8195" max="8195" width="11.85546875" style="27" customWidth="1"/>
    <col min="8196" max="8196" width="16.28515625" style="27" customWidth="1"/>
    <col min="8197" max="8197" width="20.140625" style="27" customWidth="1"/>
    <col min="8198" max="8198" width="11.28515625" style="27" customWidth="1"/>
    <col min="8199" max="8446" width="9.140625" style="27"/>
    <col min="8447" max="8447" width="4.42578125" style="27" customWidth="1"/>
    <col min="8448" max="8448" width="43.7109375" style="27" customWidth="1"/>
    <col min="8449" max="8449" width="5.28515625" style="27" customWidth="1"/>
    <col min="8450" max="8450" width="7.42578125" style="27" customWidth="1"/>
    <col min="8451" max="8451" width="11.85546875" style="27" customWidth="1"/>
    <col min="8452" max="8452" width="16.28515625" style="27" customWidth="1"/>
    <col min="8453" max="8453" width="20.140625" style="27" customWidth="1"/>
    <col min="8454" max="8454" width="11.28515625" style="27" customWidth="1"/>
    <col min="8455" max="8702" width="9.140625" style="27"/>
    <col min="8703" max="8703" width="4.42578125" style="27" customWidth="1"/>
    <col min="8704" max="8704" width="43.7109375" style="27" customWidth="1"/>
    <col min="8705" max="8705" width="5.28515625" style="27" customWidth="1"/>
    <col min="8706" max="8706" width="7.42578125" style="27" customWidth="1"/>
    <col min="8707" max="8707" width="11.85546875" style="27" customWidth="1"/>
    <col min="8708" max="8708" width="16.28515625" style="27" customWidth="1"/>
    <col min="8709" max="8709" width="20.140625" style="27" customWidth="1"/>
    <col min="8710" max="8710" width="11.28515625" style="27" customWidth="1"/>
    <col min="8711" max="8958" width="9.140625" style="27"/>
    <col min="8959" max="8959" width="4.42578125" style="27" customWidth="1"/>
    <col min="8960" max="8960" width="43.7109375" style="27" customWidth="1"/>
    <col min="8961" max="8961" width="5.28515625" style="27" customWidth="1"/>
    <col min="8962" max="8962" width="7.42578125" style="27" customWidth="1"/>
    <col min="8963" max="8963" width="11.85546875" style="27" customWidth="1"/>
    <col min="8964" max="8964" width="16.28515625" style="27" customWidth="1"/>
    <col min="8965" max="8965" width="20.140625" style="27" customWidth="1"/>
    <col min="8966" max="8966" width="11.28515625" style="27" customWidth="1"/>
    <col min="8967" max="9214" width="9.140625" style="27"/>
    <col min="9215" max="9215" width="4.42578125" style="27" customWidth="1"/>
    <col min="9216" max="9216" width="43.7109375" style="27" customWidth="1"/>
    <col min="9217" max="9217" width="5.28515625" style="27" customWidth="1"/>
    <col min="9218" max="9218" width="7.42578125" style="27" customWidth="1"/>
    <col min="9219" max="9219" width="11.85546875" style="27" customWidth="1"/>
    <col min="9220" max="9220" width="16.28515625" style="27" customWidth="1"/>
    <col min="9221" max="9221" width="20.140625" style="27" customWidth="1"/>
    <col min="9222" max="9222" width="11.28515625" style="27" customWidth="1"/>
    <col min="9223" max="9470" width="9.140625" style="27"/>
    <col min="9471" max="9471" width="4.42578125" style="27" customWidth="1"/>
    <col min="9472" max="9472" width="43.7109375" style="27" customWidth="1"/>
    <col min="9473" max="9473" width="5.28515625" style="27" customWidth="1"/>
    <col min="9474" max="9474" width="7.42578125" style="27" customWidth="1"/>
    <col min="9475" max="9475" width="11.85546875" style="27" customWidth="1"/>
    <col min="9476" max="9476" width="16.28515625" style="27" customWidth="1"/>
    <col min="9477" max="9477" width="20.140625" style="27" customWidth="1"/>
    <col min="9478" max="9478" width="11.28515625" style="27" customWidth="1"/>
    <col min="9479" max="9726" width="9.140625" style="27"/>
    <col min="9727" max="9727" width="4.42578125" style="27" customWidth="1"/>
    <col min="9728" max="9728" width="43.7109375" style="27" customWidth="1"/>
    <col min="9729" max="9729" width="5.28515625" style="27" customWidth="1"/>
    <col min="9730" max="9730" width="7.42578125" style="27" customWidth="1"/>
    <col min="9731" max="9731" width="11.85546875" style="27" customWidth="1"/>
    <col min="9732" max="9732" width="16.28515625" style="27" customWidth="1"/>
    <col min="9733" max="9733" width="20.140625" style="27" customWidth="1"/>
    <col min="9734" max="9734" width="11.28515625" style="27" customWidth="1"/>
    <col min="9735" max="9982" width="9.140625" style="27"/>
    <col min="9983" max="9983" width="4.42578125" style="27" customWidth="1"/>
    <col min="9984" max="9984" width="43.7109375" style="27" customWidth="1"/>
    <col min="9985" max="9985" width="5.28515625" style="27" customWidth="1"/>
    <col min="9986" max="9986" width="7.42578125" style="27" customWidth="1"/>
    <col min="9987" max="9987" width="11.85546875" style="27" customWidth="1"/>
    <col min="9988" max="9988" width="16.28515625" style="27" customWidth="1"/>
    <col min="9989" max="9989" width="20.140625" style="27" customWidth="1"/>
    <col min="9990" max="9990" width="11.28515625" style="27" customWidth="1"/>
    <col min="9991" max="10238" width="9.140625" style="27"/>
    <col min="10239" max="10239" width="4.42578125" style="27" customWidth="1"/>
    <col min="10240" max="10240" width="43.7109375" style="27" customWidth="1"/>
    <col min="10241" max="10241" width="5.28515625" style="27" customWidth="1"/>
    <col min="10242" max="10242" width="7.42578125" style="27" customWidth="1"/>
    <col min="10243" max="10243" width="11.85546875" style="27" customWidth="1"/>
    <col min="10244" max="10244" width="16.28515625" style="27" customWidth="1"/>
    <col min="10245" max="10245" width="20.140625" style="27" customWidth="1"/>
    <col min="10246" max="10246" width="11.28515625" style="27" customWidth="1"/>
    <col min="10247" max="10494" width="9.140625" style="27"/>
    <col min="10495" max="10495" width="4.42578125" style="27" customWidth="1"/>
    <col min="10496" max="10496" width="43.7109375" style="27" customWidth="1"/>
    <col min="10497" max="10497" width="5.28515625" style="27" customWidth="1"/>
    <col min="10498" max="10498" width="7.42578125" style="27" customWidth="1"/>
    <col min="10499" max="10499" width="11.85546875" style="27" customWidth="1"/>
    <col min="10500" max="10500" width="16.28515625" style="27" customWidth="1"/>
    <col min="10501" max="10501" width="20.140625" style="27" customWidth="1"/>
    <col min="10502" max="10502" width="11.28515625" style="27" customWidth="1"/>
    <col min="10503" max="10750" width="9.140625" style="27"/>
    <col min="10751" max="10751" width="4.42578125" style="27" customWidth="1"/>
    <col min="10752" max="10752" width="43.7109375" style="27" customWidth="1"/>
    <col min="10753" max="10753" width="5.28515625" style="27" customWidth="1"/>
    <col min="10754" max="10754" width="7.42578125" style="27" customWidth="1"/>
    <col min="10755" max="10755" width="11.85546875" style="27" customWidth="1"/>
    <col min="10756" max="10756" width="16.28515625" style="27" customWidth="1"/>
    <col min="10757" max="10757" width="20.140625" style="27" customWidth="1"/>
    <col min="10758" max="10758" width="11.28515625" style="27" customWidth="1"/>
    <col min="10759" max="11006" width="9.140625" style="27"/>
    <col min="11007" max="11007" width="4.42578125" style="27" customWidth="1"/>
    <col min="11008" max="11008" width="43.7109375" style="27" customWidth="1"/>
    <col min="11009" max="11009" width="5.28515625" style="27" customWidth="1"/>
    <col min="11010" max="11010" width="7.42578125" style="27" customWidth="1"/>
    <col min="11011" max="11011" width="11.85546875" style="27" customWidth="1"/>
    <col min="11012" max="11012" width="16.28515625" style="27" customWidth="1"/>
    <col min="11013" max="11013" width="20.140625" style="27" customWidth="1"/>
    <col min="11014" max="11014" width="11.28515625" style="27" customWidth="1"/>
    <col min="11015" max="11262" width="9.140625" style="27"/>
    <col min="11263" max="11263" width="4.42578125" style="27" customWidth="1"/>
    <col min="11264" max="11264" width="43.7109375" style="27" customWidth="1"/>
    <col min="11265" max="11265" width="5.28515625" style="27" customWidth="1"/>
    <col min="11266" max="11266" width="7.42578125" style="27" customWidth="1"/>
    <col min="11267" max="11267" width="11.85546875" style="27" customWidth="1"/>
    <col min="11268" max="11268" width="16.28515625" style="27" customWidth="1"/>
    <col min="11269" max="11269" width="20.140625" style="27" customWidth="1"/>
    <col min="11270" max="11270" width="11.28515625" style="27" customWidth="1"/>
    <col min="11271" max="11518" width="9.140625" style="27"/>
    <col min="11519" max="11519" width="4.42578125" style="27" customWidth="1"/>
    <col min="11520" max="11520" width="43.7109375" style="27" customWidth="1"/>
    <col min="11521" max="11521" width="5.28515625" style="27" customWidth="1"/>
    <col min="11522" max="11522" width="7.42578125" style="27" customWidth="1"/>
    <col min="11523" max="11523" width="11.85546875" style="27" customWidth="1"/>
    <col min="11524" max="11524" width="16.28515625" style="27" customWidth="1"/>
    <col min="11525" max="11525" width="20.140625" style="27" customWidth="1"/>
    <col min="11526" max="11526" width="11.28515625" style="27" customWidth="1"/>
    <col min="11527" max="11774" width="9.140625" style="27"/>
    <col min="11775" max="11775" width="4.42578125" style="27" customWidth="1"/>
    <col min="11776" max="11776" width="43.7109375" style="27" customWidth="1"/>
    <col min="11777" max="11777" width="5.28515625" style="27" customWidth="1"/>
    <col min="11778" max="11778" width="7.42578125" style="27" customWidth="1"/>
    <col min="11779" max="11779" width="11.85546875" style="27" customWidth="1"/>
    <col min="11780" max="11780" width="16.28515625" style="27" customWidth="1"/>
    <col min="11781" max="11781" width="20.140625" style="27" customWidth="1"/>
    <col min="11782" max="11782" width="11.28515625" style="27" customWidth="1"/>
    <col min="11783" max="12030" width="9.140625" style="27"/>
    <col min="12031" max="12031" width="4.42578125" style="27" customWidth="1"/>
    <col min="12032" max="12032" width="43.7109375" style="27" customWidth="1"/>
    <col min="12033" max="12033" width="5.28515625" style="27" customWidth="1"/>
    <col min="12034" max="12034" width="7.42578125" style="27" customWidth="1"/>
    <col min="12035" max="12035" width="11.85546875" style="27" customWidth="1"/>
    <col min="12036" max="12036" width="16.28515625" style="27" customWidth="1"/>
    <col min="12037" max="12037" width="20.140625" style="27" customWidth="1"/>
    <col min="12038" max="12038" width="11.28515625" style="27" customWidth="1"/>
    <col min="12039" max="12286" width="9.140625" style="27"/>
    <col min="12287" max="12287" width="4.42578125" style="27" customWidth="1"/>
    <col min="12288" max="12288" width="43.7109375" style="27" customWidth="1"/>
    <col min="12289" max="12289" width="5.28515625" style="27" customWidth="1"/>
    <col min="12290" max="12290" width="7.42578125" style="27" customWidth="1"/>
    <col min="12291" max="12291" width="11.85546875" style="27" customWidth="1"/>
    <col min="12292" max="12292" width="16.28515625" style="27" customWidth="1"/>
    <col min="12293" max="12293" width="20.140625" style="27" customWidth="1"/>
    <col min="12294" max="12294" width="11.28515625" style="27" customWidth="1"/>
    <col min="12295" max="12542" width="9.140625" style="27"/>
    <col min="12543" max="12543" width="4.42578125" style="27" customWidth="1"/>
    <col min="12544" max="12544" width="43.7109375" style="27" customWidth="1"/>
    <col min="12545" max="12545" width="5.28515625" style="27" customWidth="1"/>
    <col min="12546" max="12546" width="7.42578125" style="27" customWidth="1"/>
    <col min="12547" max="12547" width="11.85546875" style="27" customWidth="1"/>
    <col min="12548" max="12548" width="16.28515625" style="27" customWidth="1"/>
    <col min="12549" max="12549" width="20.140625" style="27" customWidth="1"/>
    <col min="12550" max="12550" width="11.28515625" style="27" customWidth="1"/>
    <col min="12551" max="12798" width="9.140625" style="27"/>
    <col min="12799" max="12799" width="4.42578125" style="27" customWidth="1"/>
    <col min="12800" max="12800" width="43.7109375" style="27" customWidth="1"/>
    <col min="12801" max="12801" width="5.28515625" style="27" customWidth="1"/>
    <col min="12802" max="12802" width="7.42578125" style="27" customWidth="1"/>
    <col min="12803" max="12803" width="11.85546875" style="27" customWidth="1"/>
    <col min="12804" max="12804" width="16.28515625" style="27" customWidth="1"/>
    <col min="12805" max="12805" width="20.140625" style="27" customWidth="1"/>
    <col min="12806" max="12806" width="11.28515625" style="27" customWidth="1"/>
    <col min="12807" max="13054" width="9.140625" style="27"/>
    <col min="13055" max="13055" width="4.42578125" style="27" customWidth="1"/>
    <col min="13056" max="13056" width="43.7109375" style="27" customWidth="1"/>
    <col min="13057" max="13057" width="5.28515625" style="27" customWidth="1"/>
    <col min="13058" max="13058" width="7.42578125" style="27" customWidth="1"/>
    <col min="13059" max="13059" width="11.85546875" style="27" customWidth="1"/>
    <col min="13060" max="13060" width="16.28515625" style="27" customWidth="1"/>
    <col min="13061" max="13061" width="20.140625" style="27" customWidth="1"/>
    <col min="13062" max="13062" width="11.28515625" style="27" customWidth="1"/>
    <col min="13063" max="13310" width="9.140625" style="27"/>
    <col min="13311" max="13311" width="4.42578125" style="27" customWidth="1"/>
    <col min="13312" max="13312" width="43.7109375" style="27" customWidth="1"/>
    <col min="13313" max="13313" width="5.28515625" style="27" customWidth="1"/>
    <col min="13314" max="13314" width="7.42578125" style="27" customWidth="1"/>
    <col min="13315" max="13315" width="11.85546875" style="27" customWidth="1"/>
    <col min="13316" max="13316" width="16.28515625" style="27" customWidth="1"/>
    <col min="13317" max="13317" width="20.140625" style="27" customWidth="1"/>
    <col min="13318" max="13318" width="11.28515625" style="27" customWidth="1"/>
    <col min="13319" max="13566" width="9.140625" style="27"/>
    <col min="13567" max="13567" width="4.42578125" style="27" customWidth="1"/>
    <col min="13568" max="13568" width="43.7109375" style="27" customWidth="1"/>
    <col min="13569" max="13569" width="5.28515625" style="27" customWidth="1"/>
    <col min="13570" max="13570" width="7.42578125" style="27" customWidth="1"/>
    <col min="13571" max="13571" width="11.85546875" style="27" customWidth="1"/>
    <col min="13572" max="13572" width="16.28515625" style="27" customWidth="1"/>
    <col min="13573" max="13573" width="20.140625" style="27" customWidth="1"/>
    <col min="13574" max="13574" width="11.28515625" style="27" customWidth="1"/>
    <col min="13575" max="13822" width="9.140625" style="27"/>
    <col min="13823" max="13823" width="4.42578125" style="27" customWidth="1"/>
    <col min="13824" max="13824" width="43.7109375" style="27" customWidth="1"/>
    <col min="13825" max="13825" width="5.28515625" style="27" customWidth="1"/>
    <col min="13826" max="13826" width="7.42578125" style="27" customWidth="1"/>
    <col min="13827" max="13827" width="11.85546875" style="27" customWidth="1"/>
    <col min="13828" max="13828" width="16.28515625" style="27" customWidth="1"/>
    <col min="13829" max="13829" width="20.140625" style="27" customWidth="1"/>
    <col min="13830" max="13830" width="11.28515625" style="27" customWidth="1"/>
    <col min="13831" max="14078" width="9.140625" style="27"/>
    <col min="14079" max="14079" width="4.42578125" style="27" customWidth="1"/>
    <col min="14080" max="14080" width="43.7109375" style="27" customWidth="1"/>
    <col min="14081" max="14081" width="5.28515625" style="27" customWidth="1"/>
    <col min="14082" max="14082" width="7.42578125" style="27" customWidth="1"/>
    <col min="14083" max="14083" width="11.85546875" style="27" customWidth="1"/>
    <col min="14084" max="14084" width="16.28515625" style="27" customWidth="1"/>
    <col min="14085" max="14085" width="20.140625" style="27" customWidth="1"/>
    <col min="14086" max="14086" width="11.28515625" style="27" customWidth="1"/>
    <col min="14087" max="14334" width="9.140625" style="27"/>
    <col min="14335" max="14335" width="4.42578125" style="27" customWidth="1"/>
    <col min="14336" max="14336" width="43.7109375" style="27" customWidth="1"/>
    <col min="14337" max="14337" width="5.28515625" style="27" customWidth="1"/>
    <col min="14338" max="14338" width="7.42578125" style="27" customWidth="1"/>
    <col min="14339" max="14339" width="11.85546875" style="27" customWidth="1"/>
    <col min="14340" max="14340" width="16.28515625" style="27" customWidth="1"/>
    <col min="14341" max="14341" width="20.140625" style="27" customWidth="1"/>
    <col min="14342" max="14342" width="11.28515625" style="27" customWidth="1"/>
    <col min="14343" max="14590" width="9.140625" style="27"/>
    <col min="14591" max="14591" width="4.42578125" style="27" customWidth="1"/>
    <col min="14592" max="14592" width="43.7109375" style="27" customWidth="1"/>
    <col min="14593" max="14593" width="5.28515625" style="27" customWidth="1"/>
    <col min="14594" max="14594" width="7.42578125" style="27" customWidth="1"/>
    <col min="14595" max="14595" width="11.85546875" style="27" customWidth="1"/>
    <col min="14596" max="14596" width="16.28515625" style="27" customWidth="1"/>
    <col min="14597" max="14597" width="20.140625" style="27" customWidth="1"/>
    <col min="14598" max="14598" width="11.28515625" style="27" customWidth="1"/>
    <col min="14599" max="14846" width="9.140625" style="27"/>
    <col min="14847" max="14847" width="4.42578125" style="27" customWidth="1"/>
    <col min="14848" max="14848" width="43.7109375" style="27" customWidth="1"/>
    <col min="14849" max="14849" width="5.28515625" style="27" customWidth="1"/>
    <col min="14850" max="14850" width="7.42578125" style="27" customWidth="1"/>
    <col min="14851" max="14851" width="11.85546875" style="27" customWidth="1"/>
    <col min="14852" max="14852" width="16.28515625" style="27" customWidth="1"/>
    <col min="14853" max="14853" width="20.140625" style="27" customWidth="1"/>
    <col min="14854" max="14854" width="11.28515625" style="27" customWidth="1"/>
    <col min="14855" max="15102" width="9.140625" style="27"/>
    <col min="15103" max="15103" width="4.42578125" style="27" customWidth="1"/>
    <col min="15104" max="15104" width="43.7109375" style="27" customWidth="1"/>
    <col min="15105" max="15105" width="5.28515625" style="27" customWidth="1"/>
    <col min="15106" max="15106" width="7.42578125" style="27" customWidth="1"/>
    <col min="15107" max="15107" width="11.85546875" style="27" customWidth="1"/>
    <col min="15108" max="15108" width="16.28515625" style="27" customWidth="1"/>
    <col min="15109" max="15109" width="20.140625" style="27" customWidth="1"/>
    <col min="15110" max="15110" width="11.28515625" style="27" customWidth="1"/>
    <col min="15111" max="15358" width="9.140625" style="27"/>
    <col min="15359" max="15359" width="4.42578125" style="27" customWidth="1"/>
    <col min="15360" max="15360" width="43.7109375" style="27" customWidth="1"/>
    <col min="15361" max="15361" width="5.28515625" style="27" customWidth="1"/>
    <col min="15362" max="15362" width="7.42578125" style="27" customWidth="1"/>
    <col min="15363" max="15363" width="11.85546875" style="27" customWidth="1"/>
    <col min="15364" max="15364" width="16.28515625" style="27" customWidth="1"/>
    <col min="15365" max="15365" width="20.140625" style="27" customWidth="1"/>
    <col min="15366" max="15366" width="11.28515625" style="27" customWidth="1"/>
    <col min="15367" max="15614" width="9.140625" style="27"/>
    <col min="15615" max="15615" width="4.42578125" style="27" customWidth="1"/>
    <col min="15616" max="15616" width="43.7109375" style="27" customWidth="1"/>
    <col min="15617" max="15617" width="5.28515625" style="27" customWidth="1"/>
    <col min="15618" max="15618" width="7.42578125" style="27" customWidth="1"/>
    <col min="15619" max="15619" width="11.85546875" style="27" customWidth="1"/>
    <col min="15620" max="15620" width="16.28515625" style="27" customWidth="1"/>
    <col min="15621" max="15621" width="20.140625" style="27" customWidth="1"/>
    <col min="15622" max="15622" width="11.28515625" style="27" customWidth="1"/>
    <col min="15623" max="15870" width="9.140625" style="27"/>
    <col min="15871" max="15871" width="4.42578125" style="27" customWidth="1"/>
    <col min="15872" max="15872" width="43.7109375" style="27" customWidth="1"/>
    <col min="15873" max="15873" width="5.28515625" style="27" customWidth="1"/>
    <col min="15874" max="15874" width="7.42578125" style="27" customWidth="1"/>
    <col min="15875" max="15875" width="11.85546875" style="27" customWidth="1"/>
    <col min="15876" max="15876" width="16.28515625" style="27" customWidth="1"/>
    <col min="15877" max="15877" width="20.140625" style="27" customWidth="1"/>
    <col min="15878" max="15878" width="11.28515625" style="27" customWidth="1"/>
    <col min="15879" max="16126" width="9.140625" style="27"/>
    <col min="16127" max="16127" width="4.42578125" style="27" customWidth="1"/>
    <col min="16128" max="16128" width="43.7109375" style="27" customWidth="1"/>
    <col min="16129" max="16129" width="5.28515625" style="27" customWidth="1"/>
    <col min="16130" max="16130" width="7.42578125" style="27" customWidth="1"/>
    <col min="16131" max="16131" width="11.85546875" style="27" customWidth="1"/>
    <col min="16132" max="16132" width="16.28515625" style="27" customWidth="1"/>
    <col min="16133" max="16133" width="20.140625" style="27" customWidth="1"/>
    <col min="16134" max="16134" width="11.28515625" style="27" customWidth="1"/>
    <col min="16135" max="16384" width="9.140625" style="27"/>
  </cols>
  <sheetData>
    <row r="1" spans="1:9">
      <c r="B1" s="28" t="s">
        <v>142</v>
      </c>
      <c r="C1" s="28"/>
      <c r="D1" s="29"/>
      <c r="F1" s="30"/>
      <c r="G1" s="30"/>
      <c r="H1" s="27"/>
      <c r="I1" s="30"/>
    </row>
    <row r="2" spans="1:9" s="31" customFormat="1" ht="102">
      <c r="A2" s="73" t="s">
        <v>468</v>
      </c>
      <c r="B2" s="73" t="s">
        <v>469</v>
      </c>
      <c r="C2" s="73" t="s">
        <v>470</v>
      </c>
      <c r="D2" s="74" t="s">
        <v>0</v>
      </c>
      <c r="E2" s="75" t="s">
        <v>471</v>
      </c>
      <c r="F2" s="76" t="s">
        <v>472</v>
      </c>
      <c r="G2" s="76" t="s">
        <v>473</v>
      </c>
      <c r="H2" s="77" t="s">
        <v>474</v>
      </c>
      <c r="I2" s="78" t="s">
        <v>475</v>
      </c>
    </row>
    <row r="3" spans="1:9">
      <c r="A3" s="32" t="s">
        <v>121</v>
      </c>
      <c r="B3" s="65" t="s">
        <v>135</v>
      </c>
      <c r="C3" s="66" t="s">
        <v>122</v>
      </c>
      <c r="D3" s="67">
        <f>500-40</f>
        <v>460</v>
      </c>
      <c r="E3" s="33"/>
      <c r="F3" s="33"/>
      <c r="G3" s="33"/>
      <c r="H3" s="33"/>
      <c r="I3" s="33"/>
    </row>
    <row r="4" spans="1:9">
      <c r="A4" s="32" t="s">
        <v>123</v>
      </c>
      <c r="B4" s="65" t="s">
        <v>152</v>
      </c>
      <c r="C4" s="66" t="s">
        <v>122</v>
      </c>
      <c r="D4" s="67">
        <f>150-12</f>
        <v>138</v>
      </c>
      <c r="E4" s="33"/>
      <c r="F4" s="33"/>
      <c r="G4" s="33"/>
      <c r="H4" s="33"/>
      <c r="I4" s="33"/>
    </row>
    <row r="5" spans="1:9">
      <c r="A5" s="32" t="s">
        <v>124</v>
      </c>
      <c r="B5" s="65" t="s">
        <v>136</v>
      </c>
      <c r="C5" s="66" t="s">
        <v>122</v>
      </c>
      <c r="D5" s="67">
        <f>500-40</f>
        <v>460</v>
      </c>
      <c r="E5" s="33"/>
      <c r="F5" s="33"/>
      <c r="G5" s="33"/>
      <c r="H5" s="33"/>
      <c r="I5" s="33"/>
    </row>
    <row r="6" spans="1:9">
      <c r="A6" s="32" t="s">
        <v>125</v>
      </c>
      <c r="B6" s="65" t="s">
        <v>137</v>
      </c>
      <c r="C6" s="66" t="s">
        <v>122</v>
      </c>
      <c r="D6" s="67">
        <f>150-12</f>
        <v>138</v>
      </c>
      <c r="E6" s="33"/>
      <c r="F6" s="33"/>
      <c r="G6" s="33"/>
      <c r="H6" s="33"/>
      <c r="I6" s="33"/>
    </row>
    <row r="7" spans="1:9">
      <c r="A7" s="32" t="s">
        <v>126</v>
      </c>
      <c r="B7" s="65" t="s">
        <v>138</v>
      </c>
      <c r="C7" s="66" t="s">
        <v>122</v>
      </c>
      <c r="D7" s="67">
        <f>100-8</f>
        <v>92</v>
      </c>
      <c r="E7" s="33"/>
      <c r="F7" s="33"/>
      <c r="G7" s="33"/>
      <c r="H7" s="33"/>
      <c r="I7" s="33"/>
    </row>
    <row r="8" spans="1:9">
      <c r="A8" s="85" t="s">
        <v>476</v>
      </c>
      <c r="B8" s="86"/>
      <c r="C8" s="86"/>
      <c r="D8" s="86"/>
      <c r="E8" s="87"/>
      <c r="F8" s="33"/>
      <c r="G8" s="33"/>
      <c r="H8" s="33"/>
      <c r="I8" s="33"/>
    </row>
    <row r="9" spans="1:9">
      <c r="A9" s="69"/>
      <c r="B9" s="70"/>
      <c r="C9" s="71"/>
      <c r="D9" s="72"/>
      <c r="F9" s="30"/>
      <c r="G9" s="30"/>
      <c r="I9" s="30"/>
    </row>
    <row r="10" spans="1:9">
      <c r="B10" s="28"/>
      <c r="C10" s="28"/>
      <c r="D10" s="29"/>
      <c r="F10" s="34"/>
      <c r="G10" s="34"/>
      <c r="H10" s="34"/>
      <c r="I10" s="30"/>
    </row>
    <row r="11" spans="1:9" s="47" customFormat="1" ht="15">
      <c r="A11" s="109" t="s">
        <v>1</v>
      </c>
      <c r="B11" s="110"/>
      <c r="C11" s="110"/>
      <c r="D11" s="110"/>
      <c r="E11" s="110"/>
    </row>
    <row r="12" spans="1:9" s="47" customFormat="1" ht="45">
      <c r="A12" s="1" t="s">
        <v>2</v>
      </c>
      <c r="B12" s="2" t="s">
        <v>3</v>
      </c>
      <c r="C12" s="2" t="s">
        <v>4</v>
      </c>
      <c r="D12" s="1" t="s">
        <v>5</v>
      </c>
      <c r="E12" s="2" t="s">
        <v>6</v>
      </c>
    </row>
    <row r="13" spans="1:9" s="47" customFormat="1" ht="15">
      <c r="A13" s="1">
        <v>1</v>
      </c>
      <c r="B13" s="5" t="s">
        <v>8</v>
      </c>
      <c r="C13" s="2" t="s">
        <v>9</v>
      </c>
      <c r="D13" s="1" t="s">
        <v>7</v>
      </c>
      <c r="E13" s="4"/>
    </row>
    <row r="14" spans="1:9" s="47" customFormat="1" ht="22.5">
      <c r="A14" s="1">
        <v>2</v>
      </c>
      <c r="B14" s="5" t="s">
        <v>10</v>
      </c>
      <c r="C14" s="2" t="s">
        <v>11</v>
      </c>
      <c r="D14" s="1">
        <v>1.2</v>
      </c>
      <c r="E14" s="4"/>
    </row>
    <row r="15" spans="1:9" s="47" customFormat="1" ht="15">
      <c r="A15" s="109" t="s">
        <v>12</v>
      </c>
      <c r="B15" s="110"/>
      <c r="C15" s="110"/>
      <c r="D15" s="110"/>
      <c r="E15" s="110"/>
    </row>
    <row r="16" spans="1:9" s="47" customFormat="1" ht="22.5">
      <c r="A16" s="1">
        <v>1</v>
      </c>
      <c r="B16" s="3" t="s">
        <v>13</v>
      </c>
      <c r="C16" s="2" t="s">
        <v>9</v>
      </c>
      <c r="D16" s="1" t="s">
        <v>7</v>
      </c>
      <c r="E16" s="4"/>
    </row>
    <row r="17" spans="1:9" s="47" customFormat="1" ht="15">
      <c r="A17" s="1">
        <v>2</v>
      </c>
      <c r="B17" s="3" t="s">
        <v>14</v>
      </c>
      <c r="C17" s="2" t="s">
        <v>9</v>
      </c>
      <c r="D17" s="1" t="s">
        <v>7</v>
      </c>
      <c r="E17" s="4"/>
    </row>
    <row r="18" spans="1:9" s="47" customFormat="1" ht="22.5">
      <c r="A18" s="1">
        <v>3</v>
      </c>
      <c r="B18" s="3" t="s">
        <v>15</v>
      </c>
      <c r="C18" s="2" t="s">
        <v>9</v>
      </c>
      <c r="D18" s="1" t="s">
        <v>16</v>
      </c>
      <c r="E18" s="4"/>
    </row>
    <row r="19" spans="1:9" s="47" customFormat="1" ht="15">
      <c r="A19" s="109" t="s">
        <v>17</v>
      </c>
      <c r="B19" s="110"/>
      <c r="C19" s="110"/>
      <c r="D19" s="110"/>
      <c r="E19" s="110"/>
    </row>
    <row r="20" spans="1:9" s="47" customFormat="1" ht="22.5">
      <c r="A20" s="1">
        <v>1</v>
      </c>
      <c r="B20" s="3" t="s">
        <v>18</v>
      </c>
      <c r="C20" s="2" t="s">
        <v>9</v>
      </c>
      <c r="D20" s="1" t="s">
        <v>7</v>
      </c>
      <c r="E20" s="4"/>
    </row>
    <row r="21" spans="1:9" s="47" customFormat="1" ht="14.45" customHeight="1">
      <c r="A21" s="1">
        <v>2</v>
      </c>
      <c r="B21" s="3" t="s">
        <v>19</v>
      </c>
      <c r="C21" s="2" t="s">
        <v>9</v>
      </c>
      <c r="D21" s="1" t="s">
        <v>7</v>
      </c>
      <c r="E21" s="48"/>
    </row>
    <row r="22" spans="1:9" s="47" customFormat="1" ht="15">
      <c r="A22" s="109" t="s">
        <v>20</v>
      </c>
      <c r="B22" s="110"/>
      <c r="C22" s="110"/>
      <c r="D22" s="110"/>
      <c r="E22" s="110"/>
    </row>
    <row r="23" spans="1:9" s="47" customFormat="1" ht="22.5">
      <c r="A23" s="1">
        <v>1</v>
      </c>
      <c r="B23" s="3" t="s">
        <v>21</v>
      </c>
      <c r="C23" s="2" t="s">
        <v>9</v>
      </c>
      <c r="D23" s="1"/>
      <c r="E23" s="4"/>
    </row>
    <row r="24" spans="1:9" s="47" customFormat="1" ht="22.5">
      <c r="A24" s="1">
        <v>2</v>
      </c>
      <c r="B24" s="5" t="s">
        <v>22</v>
      </c>
      <c r="C24" s="2" t="s">
        <v>23</v>
      </c>
      <c r="D24" s="2" t="s">
        <v>24</v>
      </c>
      <c r="E24" s="6"/>
    </row>
    <row r="25" spans="1:9" s="47" customFormat="1" ht="15">
      <c r="A25" s="109" t="s">
        <v>25</v>
      </c>
      <c r="B25" s="110"/>
      <c r="C25" s="110"/>
      <c r="D25" s="110"/>
      <c r="E25" s="110"/>
    </row>
    <row r="26" spans="1:9" s="47" customFormat="1" ht="22.5">
      <c r="A26" s="1">
        <v>1</v>
      </c>
      <c r="B26" s="14" t="s">
        <v>26</v>
      </c>
      <c r="C26" s="2" t="s">
        <v>9</v>
      </c>
      <c r="D26" s="1" t="s">
        <v>7</v>
      </c>
      <c r="E26" s="4"/>
    </row>
    <row r="27" spans="1:9" s="47" customFormat="1" ht="22.5">
      <c r="A27" s="1">
        <v>2</v>
      </c>
      <c r="B27" s="5" t="s">
        <v>27</v>
      </c>
      <c r="C27" s="2" t="s">
        <v>28</v>
      </c>
      <c r="D27" s="1" t="s">
        <v>29</v>
      </c>
      <c r="E27" s="6"/>
    </row>
    <row r="28" spans="1:9" s="47" customFormat="1" ht="33.75">
      <c r="A28" s="1">
        <v>3</v>
      </c>
      <c r="B28" s="5" t="s">
        <v>30</v>
      </c>
      <c r="C28" s="2" t="s">
        <v>31</v>
      </c>
      <c r="D28" s="1" t="s">
        <v>32</v>
      </c>
      <c r="E28" s="6"/>
    </row>
    <row r="29" spans="1:9" s="47" customFormat="1" ht="22.5">
      <c r="A29" s="1">
        <v>4</v>
      </c>
      <c r="B29" s="5" t="s">
        <v>33</v>
      </c>
      <c r="C29" s="2" t="s">
        <v>9</v>
      </c>
      <c r="D29" s="2" t="s">
        <v>7</v>
      </c>
      <c r="E29" s="6"/>
    </row>
    <row r="30" spans="1:9">
      <c r="B30" s="28"/>
      <c r="C30" s="28"/>
      <c r="D30" s="29"/>
      <c r="F30" s="34"/>
      <c r="G30" s="34"/>
      <c r="H30" s="34"/>
      <c r="I30" s="30"/>
    </row>
    <row r="31" spans="1:9" ht="27.75" customHeight="1">
      <c r="B31" s="28"/>
      <c r="C31" s="28"/>
      <c r="D31" s="29"/>
      <c r="F31" s="34"/>
      <c r="G31" s="34"/>
      <c r="H31" s="34"/>
      <c r="I31" s="30"/>
    </row>
    <row r="32" spans="1:9">
      <c r="A32" s="27" t="s">
        <v>127</v>
      </c>
      <c r="B32" s="28" t="s">
        <v>130</v>
      </c>
      <c r="C32" s="28"/>
      <c r="D32" s="29"/>
      <c r="F32" s="30"/>
      <c r="G32" s="30"/>
      <c r="H32" s="27"/>
      <c r="I32" s="30"/>
    </row>
    <row r="33" spans="1:9" s="31" customFormat="1" ht="102">
      <c r="A33" s="77" t="s">
        <v>468</v>
      </c>
      <c r="B33" s="77" t="s">
        <v>469</v>
      </c>
      <c r="C33" s="77" t="s">
        <v>470</v>
      </c>
      <c r="D33" s="79" t="s">
        <v>0</v>
      </c>
      <c r="E33" s="76" t="s">
        <v>471</v>
      </c>
      <c r="F33" s="76" t="s">
        <v>472</v>
      </c>
      <c r="G33" s="76" t="s">
        <v>473</v>
      </c>
      <c r="H33" s="77" t="s">
        <v>474</v>
      </c>
      <c r="I33" s="78" t="s">
        <v>475</v>
      </c>
    </row>
    <row r="34" spans="1:9">
      <c r="A34" s="32" t="s">
        <v>121</v>
      </c>
      <c r="B34" s="65" t="s">
        <v>139</v>
      </c>
      <c r="C34" s="66" t="s">
        <v>122</v>
      </c>
      <c r="D34" s="67">
        <f>500-40</f>
        <v>460</v>
      </c>
      <c r="E34" s="33"/>
      <c r="F34" s="33"/>
      <c r="G34" s="33"/>
      <c r="H34" s="33"/>
      <c r="I34" s="33"/>
    </row>
    <row r="35" spans="1:9">
      <c r="A35" s="32" t="s">
        <v>123</v>
      </c>
      <c r="B35" s="65" t="s">
        <v>140</v>
      </c>
      <c r="C35" s="66" t="s">
        <v>122</v>
      </c>
      <c r="D35" s="67">
        <f>250-20</f>
        <v>230</v>
      </c>
      <c r="E35" s="33"/>
      <c r="F35" s="33"/>
      <c r="G35" s="33"/>
      <c r="H35" s="33"/>
      <c r="I35" s="33"/>
    </row>
    <row r="36" spans="1:9">
      <c r="A36" s="32"/>
      <c r="B36" s="65"/>
      <c r="C36" s="66"/>
      <c r="D36" s="67"/>
      <c r="E36" s="33"/>
      <c r="F36" s="33"/>
      <c r="G36" s="33"/>
      <c r="H36" s="33"/>
      <c r="I36" s="33"/>
    </row>
    <row r="37" spans="1:9">
      <c r="A37" s="85" t="s">
        <v>477</v>
      </c>
      <c r="B37" s="86"/>
      <c r="C37" s="86"/>
      <c r="D37" s="86"/>
      <c r="E37" s="87"/>
      <c r="F37" s="33"/>
      <c r="G37" s="33"/>
      <c r="H37" s="33"/>
      <c r="I37" s="33"/>
    </row>
    <row r="38" spans="1:9">
      <c r="B38" s="28"/>
      <c r="C38" s="28"/>
      <c r="D38" s="29"/>
      <c r="F38" s="34"/>
      <c r="G38" s="34"/>
      <c r="H38" s="34"/>
      <c r="I38" s="30"/>
    </row>
    <row r="39" spans="1:9" s="47" customFormat="1" ht="45">
      <c r="A39" s="1" t="s">
        <v>2</v>
      </c>
      <c r="B39" s="2" t="s">
        <v>3</v>
      </c>
      <c r="C39" s="2" t="s">
        <v>4</v>
      </c>
      <c r="D39" s="1" t="s">
        <v>5</v>
      </c>
      <c r="E39" s="2" t="s">
        <v>6</v>
      </c>
      <c r="H39" s="9"/>
    </row>
    <row r="40" spans="1:9" s="47" customFormat="1" ht="15">
      <c r="A40" s="109" t="s">
        <v>34</v>
      </c>
      <c r="B40" s="110"/>
      <c r="C40" s="110"/>
      <c r="D40" s="110"/>
      <c r="E40" s="110"/>
    </row>
    <row r="41" spans="1:9" s="47" customFormat="1" ht="22.5">
      <c r="A41" s="1">
        <v>1</v>
      </c>
      <c r="B41" s="12" t="s">
        <v>478</v>
      </c>
      <c r="C41" s="2" t="s">
        <v>35</v>
      </c>
      <c r="D41" s="1" t="s">
        <v>7</v>
      </c>
      <c r="E41" s="4"/>
    </row>
    <row r="42" spans="1:9" s="47" customFormat="1" ht="33.75">
      <c r="A42" s="1">
        <v>2</v>
      </c>
      <c r="B42" s="11" t="s">
        <v>36</v>
      </c>
      <c r="C42" s="2" t="s">
        <v>37</v>
      </c>
      <c r="D42" s="1" t="s">
        <v>7</v>
      </c>
      <c r="E42" s="4"/>
    </row>
    <row r="43" spans="1:9" s="47" customFormat="1" ht="33.75">
      <c r="A43" s="1">
        <v>3</v>
      </c>
      <c r="B43" s="12" t="s">
        <v>38</v>
      </c>
      <c r="C43" s="2" t="s">
        <v>39</v>
      </c>
      <c r="D43" s="1" t="s">
        <v>7</v>
      </c>
      <c r="E43" s="4"/>
    </row>
    <row r="44" spans="1:9" s="47" customFormat="1" ht="33.75">
      <c r="A44" s="1">
        <v>4</v>
      </c>
      <c r="B44" s="3" t="s">
        <v>40</v>
      </c>
      <c r="C44" s="2" t="s">
        <v>9</v>
      </c>
      <c r="D44" s="1" t="s">
        <v>7</v>
      </c>
      <c r="E44" s="4"/>
    </row>
    <row r="45" spans="1:9" s="47" customFormat="1" ht="22.5">
      <c r="A45" s="1">
        <v>5</v>
      </c>
      <c r="B45" s="13" t="s">
        <v>141</v>
      </c>
      <c r="C45" s="2" t="s">
        <v>41</v>
      </c>
      <c r="D45" s="1" t="s">
        <v>29</v>
      </c>
      <c r="E45" s="4"/>
    </row>
    <row r="46" spans="1:9" s="47" customFormat="1" ht="45">
      <c r="A46" s="1">
        <v>6</v>
      </c>
      <c r="B46" s="3" t="s">
        <v>42</v>
      </c>
      <c r="C46" s="2" t="s">
        <v>9</v>
      </c>
      <c r="D46" s="1" t="s">
        <v>32</v>
      </c>
      <c r="E46" s="4"/>
    </row>
    <row r="47" spans="1:9" s="47" customFormat="1" ht="15">
      <c r="A47" s="109" t="s">
        <v>43</v>
      </c>
      <c r="B47" s="110"/>
      <c r="C47" s="110"/>
      <c r="D47" s="110"/>
      <c r="E47" s="110"/>
    </row>
    <row r="48" spans="1:9" s="47" customFormat="1" ht="22.5">
      <c r="A48" s="1">
        <v>1</v>
      </c>
      <c r="B48" s="12" t="s">
        <v>478</v>
      </c>
      <c r="C48" s="2" t="s">
        <v>35</v>
      </c>
      <c r="D48" s="1" t="s">
        <v>7</v>
      </c>
      <c r="E48" s="4"/>
    </row>
    <row r="49" spans="1:9" s="47" customFormat="1" ht="33.75">
      <c r="A49" s="1">
        <v>2</v>
      </c>
      <c r="B49" s="11" t="s">
        <v>36</v>
      </c>
      <c r="C49" s="2" t="s">
        <v>37</v>
      </c>
      <c r="D49" s="1" t="s">
        <v>7</v>
      </c>
      <c r="E49" s="4"/>
    </row>
    <row r="50" spans="1:9" s="47" customFormat="1" ht="33.75">
      <c r="A50" s="1">
        <v>3</v>
      </c>
      <c r="B50" s="12" t="s">
        <v>38</v>
      </c>
      <c r="C50" s="2" t="s">
        <v>39</v>
      </c>
      <c r="D50" s="1" t="s">
        <v>7</v>
      </c>
      <c r="E50" s="4"/>
    </row>
    <row r="51" spans="1:9" s="47" customFormat="1" ht="45">
      <c r="A51" s="1">
        <v>4</v>
      </c>
      <c r="B51" s="3" t="s">
        <v>44</v>
      </c>
      <c r="C51" s="2" t="s">
        <v>9</v>
      </c>
      <c r="D51" s="1" t="s">
        <v>7</v>
      </c>
      <c r="E51" s="4"/>
    </row>
    <row r="52" spans="1:9" s="47" customFormat="1" ht="22.5">
      <c r="A52" s="1">
        <v>5</v>
      </c>
      <c r="B52" s="13" t="s">
        <v>45</v>
      </c>
      <c r="C52" s="2" t="s">
        <v>9</v>
      </c>
      <c r="D52" s="1" t="s">
        <v>7</v>
      </c>
      <c r="E52" s="4"/>
    </row>
    <row r="54" spans="1:9">
      <c r="B54" s="27" t="s">
        <v>128</v>
      </c>
      <c r="F54" s="30"/>
      <c r="G54" s="30"/>
    </row>
    <row r="55" spans="1:9">
      <c r="B55" s="27" t="s">
        <v>129</v>
      </c>
    </row>
    <row r="58" spans="1:9">
      <c r="A58" s="27" t="s">
        <v>127</v>
      </c>
      <c r="B58" s="28" t="s">
        <v>131</v>
      </c>
      <c r="C58" s="28"/>
      <c r="D58" s="29"/>
      <c r="F58" s="30"/>
      <c r="G58" s="30"/>
      <c r="H58" s="27"/>
      <c r="I58" s="30"/>
    </row>
    <row r="59" spans="1:9" s="31" customFormat="1" ht="102">
      <c r="A59" s="77" t="s">
        <v>468</v>
      </c>
      <c r="B59" s="77" t="s">
        <v>469</v>
      </c>
      <c r="C59" s="77" t="s">
        <v>470</v>
      </c>
      <c r="D59" s="79" t="s">
        <v>0</v>
      </c>
      <c r="E59" s="76" t="s">
        <v>471</v>
      </c>
      <c r="F59" s="76" t="s">
        <v>472</v>
      </c>
      <c r="G59" s="76" t="s">
        <v>473</v>
      </c>
      <c r="H59" s="77" t="s">
        <v>474</v>
      </c>
      <c r="I59" s="78" t="s">
        <v>475</v>
      </c>
    </row>
    <row r="60" spans="1:9" ht="76.5">
      <c r="A60" s="32" t="s">
        <v>121</v>
      </c>
      <c r="B60" s="65" t="s">
        <v>132</v>
      </c>
      <c r="C60" s="66" t="s">
        <v>122</v>
      </c>
      <c r="D60" s="67">
        <f>100-8</f>
        <v>92</v>
      </c>
      <c r="E60" s="33"/>
      <c r="F60" s="33"/>
      <c r="G60" s="33"/>
      <c r="H60" s="33"/>
      <c r="I60" s="33"/>
    </row>
    <row r="61" spans="1:9">
      <c r="B61" s="28"/>
      <c r="C61" s="28"/>
      <c r="D61" s="29"/>
      <c r="F61" s="34"/>
      <c r="G61" s="34"/>
      <c r="H61" s="34"/>
      <c r="I61" s="30"/>
    </row>
    <row r="62" spans="1:9" s="47" customFormat="1" ht="15">
      <c r="A62" s="111" t="s">
        <v>46</v>
      </c>
      <c r="B62" s="112"/>
      <c r="C62" s="112"/>
      <c r="D62" s="112"/>
      <c r="E62" s="113"/>
      <c r="I62" s="49"/>
    </row>
    <row r="63" spans="1:9" s="47" customFormat="1" ht="33.75">
      <c r="A63" s="1">
        <v>1</v>
      </c>
      <c r="B63" s="11" t="s">
        <v>47</v>
      </c>
      <c r="C63" s="2" t="s">
        <v>37</v>
      </c>
      <c r="D63" s="1" t="s">
        <v>7</v>
      </c>
      <c r="E63" s="4"/>
    </row>
    <row r="64" spans="1:9" s="47" customFormat="1" ht="22.5">
      <c r="A64" s="1">
        <v>2</v>
      </c>
      <c r="B64" s="13" t="s">
        <v>151</v>
      </c>
      <c r="C64" s="2" t="s">
        <v>48</v>
      </c>
      <c r="D64" s="1" t="s">
        <v>32</v>
      </c>
      <c r="E64" s="4"/>
    </row>
    <row r="65" spans="1:9" s="47" customFormat="1" ht="45">
      <c r="A65" s="1">
        <v>3</v>
      </c>
      <c r="B65" s="3" t="s">
        <v>49</v>
      </c>
      <c r="C65" s="2" t="s">
        <v>9</v>
      </c>
      <c r="D65" s="1" t="s">
        <v>7</v>
      </c>
      <c r="E65" s="6"/>
    </row>
    <row r="67" spans="1:9">
      <c r="F67" s="30"/>
      <c r="G67" s="30"/>
    </row>
    <row r="68" spans="1:9">
      <c r="A68" s="27" t="s">
        <v>127</v>
      </c>
      <c r="B68" s="28" t="s">
        <v>133</v>
      </c>
      <c r="C68" s="28"/>
      <c r="D68" s="29"/>
      <c r="F68" s="30"/>
      <c r="G68" s="30"/>
      <c r="H68" s="27"/>
      <c r="I68" s="30"/>
    </row>
    <row r="69" spans="1:9" s="31" customFormat="1" ht="102">
      <c r="A69" s="77" t="s">
        <v>468</v>
      </c>
      <c r="B69" s="77" t="s">
        <v>469</v>
      </c>
      <c r="C69" s="77" t="s">
        <v>470</v>
      </c>
      <c r="D69" s="79" t="s">
        <v>0</v>
      </c>
      <c r="E69" s="76" t="s">
        <v>471</v>
      </c>
      <c r="F69" s="76" t="s">
        <v>472</v>
      </c>
      <c r="G69" s="76" t="s">
        <v>473</v>
      </c>
      <c r="H69" s="77" t="s">
        <v>474</v>
      </c>
      <c r="I69" s="78" t="s">
        <v>475</v>
      </c>
    </row>
    <row r="70" spans="1:9" ht="51">
      <c r="A70" s="32" t="s">
        <v>121</v>
      </c>
      <c r="B70" s="65" t="s">
        <v>134</v>
      </c>
      <c r="C70" s="66" t="s">
        <v>122</v>
      </c>
      <c r="D70" s="67">
        <f>500-40</f>
        <v>460</v>
      </c>
      <c r="E70" s="33"/>
      <c r="F70" s="33"/>
      <c r="G70" s="33"/>
      <c r="H70" s="33"/>
      <c r="I70" s="33"/>
    </row>
    <row r="71" spans="1:9">
      <c r="B71" s="28"/>
      <c r="C71" s="28"/>
      <c r="D71" s="29"/>
      <c r="F71" s="34"/>
      <c r="G71" s="34"/>
      <c r="H71" s="34"/>
      <c r="I71" s="30"/>
    </row>
    <row r="73" spans="1:9" s="47" customFormat="1" ht="45">
      <c r="A73" s="1" t="s">
        <v>2</v>
      </c>
      <c r="B73" s="2" t="s">
        <v>3</v>
      </c>
      <c r="C73" s="2" t="s">
        <v>4</v>
      </c>
      <c r="D73" s="1" t="s">
        <v>5</v>
      </c>
      <c r="E73" s="35" t="s">
        <v>6</v>
      </c>
      <c r="H73" s="9"/>
    </row>
    <row r="74" spans="1:9" s="47" customFormat="1" ht="15">
      <c r="A74" s="109" t="s">
        <v>50</v>
      </c>
      <c r="B74" s="110"/>
      <c r="C74" s="110"/>
      <c r="D74" s="110"/>
      <c r="E74" s="110"/>
    </row>
    <row r="75" spans="1:9" s="47" customFormat="1" ht="15">
      <c r="A75" s="1">
        <v>1</v>
      </c>
      <c r="B75" s="3" t="s">
        <v>52</v>
      </c>
      <c r="C75" s="2" t="s">
        <v>9</v>
      </c>
      <c r="D75" s="1" t="s">
        <v>7</v>
      </c>
      <c r="E75" s="4"/>
    </row>
    <row r="76" spans="1:9" s="47" customFormat="1" ht="15">
      <c r="A76" s="1">
        <v>2</v>
      </c>
      <c r="B76" s="3" t="s">
        <v>53</v>
      </c>
      <c r="C76" s="2" t="s">
        <v>9</v>
      </c>
      <c r="D76" s="1" t="s">
        <v>7</v>
      </c>
      <c r="E76" s="4"/>
    </row>
    <row r="77" spans="1:9" s="47" customFormat="1" ht="24">
      <c r="A77" s="1">
        <v>3</v>
      </c>
      <c r="B77" s="50" t="s">
        <v>54</v>
      </c>
      <c r="C77" s="2" t="s">
        <v>9</v>
      </c>
      <c r="D77" s="1" t="s">
        <v>7</v>
      </c>
      <c r="E77" s="4"/>
    </row>
    <row r="78" spans="1:9" s="47" customFormat="1" ht="22.5">
      <c r="A78" s="7"/>
      <c r="B78" s="14" t="s">
        <v>51</v>
      </c>
      <c r="C78" s="9"/>
      <c r="D78" s="7"/>
      <c r="E78" s="10"/>
    </row>
    <row r="82" spans="1:9">
      <c r="B82" s="28" t="s">
        <v>55</v>
      </c>
      <c r="C82" s="28"/>
      <c r="D82" s="29"/>
      <c r="F82" s="30"/>
      <c r="G82" s="30"/>
      <c r="H82" s="27"/>
      <c r="I82" s="30"/>
    </row>
    <row r="83" spans="1:9" s="31" customFormat="1" ht="102">
      <c r="A83" s="77" t="s">
        <v>468</v>
      </c>
      <c r="B83" s="77" t="s">
        <v>469</v>
      </c>
      <c r="C83" s="77" t="s">
        <v>470</v>
      </c>
      <c r="D83" s="79" t="s">
        <v>0</v>
      </c>
      <c r="E83" s="76" t="s">
        <v>471</v>
      </c>
      <c r="F83" s="76" t="s">
        <v>472</v>
      </c>
      <c r="G83" s="76" t="s">
        <v>473</v>
      </c>
      <c r="H83" s="77" t="s">
        <v>474</v>
      </c>
      <c r="I83" s="78" t="s">
        <v>475</v>
      </c>
    </row>
    <row r="84" spans="1:9">
      <c r="A84" s="66" t="s">
        <v>121</v>
      </c>
      <c r="B84" s="65" t="s">
        <v>56</v>
      </c>
      <c r="C84" s="66" t="s">
        <v>122</v>
      </c>
      <c r="D84" s="67">
        <f>250-20</f>
        <v>230</v>
      </c>
      <c r="E84" s="33"/>
      <c r="F84" s="33"/>
      <c r="G84" s="33"/>
      <c r="H84" s="33"/>
      <c r="I84" s="33"/>
    </row>
    <row r="85" spans="1:9">
      <c r="B85" s="28"/>
      <c r="C85" s="28"/>
      <c r="D85" s="29"/>
      <c r="F85" s="34"/>
      <c r="G85" s="34"/>
      <c r="H85" s="34"/>
      <c r="I85" s="30"/>
    </row>
    <row r="87" spans="1:9" s="47" customFormat="1" ht="45">
      <c r="A87" s="1" t="s">
        <v>2</v>
      </c>
      <c r="B87" s="2" t="s">
        <v>3</v>
      </c>
      <c r="C87" s="2" t="s">
        <v>4</v>
      </c>
      <c r="D87" s="1" t="s">
        <v>5</v>
      </c>
      <c r="E87" s="2" t="s">
        <v>6</v>
      </c>
      <c r="H87" s="9"/>
    </row>
    <row r="88" spans="1:9" s="47" customFormat="1" ht="15">
      <c r="A88" s="109" t="s">
        <v>56</v>
      </c>
      <c r="B88" s="110"/>
      <c r="C88" s="110"/>
      <c r="D88" s="110"/>
      <c r="E88" s="110"/>
    </row>
    <row r="89" spans="1:9" s="47" customFormat="1" ht="22.5">
      <c r="A89" s="1">
        <v>1</v>
      </c>
      <c r="B89" s="14" t="s">
        <v>479</v>
      </c>
      <c r="C89" s="2" t="s">
        <v>35</v>
      </c>
      <c r="D89" s="1" t="s">
        <v>7</v>
      </c>
      <c r="E89" s="4"/>
    </row>
    <row r="90" spans="1:9" s="47" customFormat="1" ht="33.75">
      <c r="A90" s="1">
        <v>2</v>
      </c>
      <c r="B90" s="15" t="s">
        <v>57</v>
      </c>
      <c r="C90" s="2" t="s">
        <v>37</v>
      </c>
      <c r="D90" s="1" t="s">
        <v>7</v>
      </c>
      <c r="E90" s="4"/>
    </row>
    <row r="91" spans="1:9" s="47" customFormat="1" ht="15">
      <c r="A91" s="1">
        <v>3</v>
      </c>
      <c r="B91" s="15" t="s">
        <v>58</v>
      </c>
      <c r="C91" s="2" t="s">
        <v>41</v>
      </c>
      <c r="D91" s="1" t="s">
        <v>29</v>
      </c>
      <c r="E91" s="4"/>
    </row>
    <row r="92" spans="1:9" s="47" customFormat="1" ht="22.5">
      <c r="A92" s="1">
        <f t="shared" ref="A92:A94" si="0">A91+1</f>
        <v>4</v>
      </c>
      <c r="B92" s="13" t="s">
        <v>59</v>
      </c>
      <c r="C92" s="2" t="s">
        <v>60</v>
      </c>
      <c r="D92" s="1" t="s">
        <v>7</v>
      </c>
      <c r="E92" s="4"/>
    </row>
    <row r="93" spans="1:9" s="47" customFormat="1" ht="45">
      <c r="A93" s="1">
        <f t="shared" si="0"/>
        <v>5</v>
      </c>
      <c r="B93" s="13" t="s">
        <v>61</v>
      </c>
      <c r="C93" s="2" t="s">
        <v>62</v>
      </c>
      <c r="D93" s="1">
        <v>1.2</v>
      </c>
      <c r="E93" s="4"/>
    </row>
    <row r="94" spans="1:9" s="47" customFormat="1" ht="22.5">
      <c r="A94" s="1">
        <f t="shared" si="0"/>
        <v>6</v>
      </c>
      <c r="B94" s="13" t="s">
        <v>63</v>
      </c>
      <c r="C94" s="2" t="s">
        <v>9</v>
      </c>
      <c r="D94" s="1" t="s">
        <v>7</v>
      </c>
      <c r="E94" s="4"/>
    </row>
    <row r="98" spans="1:9">
      <c r="A98" s="27" t="s">
        <v>127</v>
      </c>
      <c r="B98" s="28" t="s">
        <v>143</v>
      </c>
      <c r="C98" s="28"/>
      <c r="D98" s="29"/>
      <c r="F98" s="30"/>
      <c r="G98" s="30"/>
      <c r="H98" s="27"/>
      <c r="I98" s="30"/>
    </row>
    <row r="99" spans="1:9" s="31" customFormat="1" ht="102">
      <c r="A99" s="77" t="s">
        <v>468</v>
      </c>
      <c r="B99" s="77" t="s">
        <v>469</v>
      </c>
      <c r="C99" s="77" t="s">
        <v>470</v>
      </c>
      <c r="D99" s="79" t="s">
        <v>0</v>
      </c>
      <c r="E99" s="76" t="s">
        <v>471</v>
      </c>
      <c r="F99" s="76" t="s">
        <v>472</v>
      </c>
      <c r="G99" s="76" t="s">
        <v>473</v>
      </c>
      <c r="H99" s="77" t="s">
        <v>474</v>
      </c>
      <c r="I99" s="78" t="s">
        <v>475</v>
      </c>
    </row>
    <row r="100" spans="1:9">
      <c r="A100" s="32" t="s">
        <v>121</v>
      </c>
      <c r="B100" s="65" t="s">
        <v>64</v>
      </c>
      <c r="C100" s="66" t="s">
        <v>122</v>
      </c>
      <c r="D100" s="67">
        <f>45-4</f>
        <v>41</v>
      </c>
      <c r="E100" s="33"/>
      <c r="F100" s="33"/>
      <c r="G100" s="33"/>
      <c r="H100" s="33"/>
      <c r="I100" s="33"/>
    </row>
    <row r="101" spans="1:9">
      <c r="A101" s="32" t="s">
        <v>123</v>
      </c>
      <c r="B101" s="65" t="s">
        <v>68</v>
      </c>
      <c r="C101" s="66" t="s">
        <v>122</v>
      </c>
      <c r="D101" s="67">
        <f>30-3</f>
        <v>27</v>
      </c>
      <c r="E101" s="33"/>
      <c r="F101" s="33"/>
      <c r="G101" s="33"/>
      <c r="H101" s="33"/>
      <c r="I101" s="33"/>
    </row>
    <row r="102" spans="1:9">
      <c r="A102" s="85" t="s">
        <v>476</v>
      </c>
      <c r="B102" s="86"/>
      <c r="C102" s="86"/>
      <c r="D102" s="86"/>
      <c r="E102" s="87"/>
      <c r="F102" s="81"/>
      <c r="G102" s="81"/>
      <c r="H102" s="81"/>
      <c r="I102" s="33"/>
    </row>
    <row r="103" spans="1:9">
      <c r="B103" s="28"/>
      <c r="C103" s="28"/>
      <c r="D103" s="29"/>
      <c r="F103" s="34"/>
      <c r="G103" s="34"/>
      <c r="H103" s="34"/>
      <c r="I103" s="30"/>
    </row>
    <row r="105" spans="1:9" s="47" customFormat="1" ht="15">
      <c r="A105" s="109" t="s">
        <v>64</v>
      </c>
      <c r="B105" s="110"/>
      <c r="C105" s="110"/>
      <c r="D105" s="110"/>
      <c r="E105" s="110"/>
    </row>
    <row r="106" spans="1:9" s="47" customFormat="1" ht="45">
      <c r="A106" s="1" t="s">
        <v>2</v>
      </c>
      <c r="B106" s="2" t="s">
        <v>3</v>
      </c>
      <c r="C106" s="2" t="s">
        <v>4</v>
      </c>
      <c r="D106" s="1" t="s">
        <v>5</v>
      </c>
      <c r="E106" s="2" t="s">
        <v>6</v>
      </c>
    </row>
    <row r="107" spans="1:9" s="47" customFormat="1" ht="33.75">
      <c r="A107" s="1">
        <v>1</v>
      </c>
      <c r="B107" s="15" t="s">
        <v>65</v>
      </c>
      <c r="C107" s="2" t="s">
        <v>37</v>
      </c>
      <c r="D107" s="1" t="s">
        <v>24</v>
      </c>
      <c r="E107" s="4"/>
    </row>
    <row r="108" spans="1:9" s="47" customFormat="1" ht="33.75">
      <c r="A108" s="1">
        <v>2</v>
      </c>
      <c r="B108" s="13" t="s">
        <v>66</v>
      </c>
      <c r="C108" s="2" t="s">
        <v>39</v>
      </c>
      <c r="D108" s="1" t="s">
        <v>7</v>
      </c>
      <c r="E108" s="4"/>
    </row>
    <row r="109" spans="1:9" s="47" customFormat="1" ht="46.5">
      <c r="A109" s="1">
        <v>3</v>
      </c>
      <c r="B109" s="51" t="s">
        <v>67</v>
      </c>
      <c r="C109" s="2" t="s">
        <v>9</v>
      </c>
      <c r="D109" s="1" t="s">
        <v>7</v>
      </c>
      <c r="E109" s="4"/>
    </row>
    <row r="110" spans="1:9" s="47" customFormat="1" ht="15">
      <c r="A110" s="109" t="s">
        <v>68</v>
      </c>
      <c r="B110" s="110"/>
      <c r="C110" s="110"/>
      <c r="D110" s="110"/>
      <c r="E110" s="110"/>
    </row>
    <row r="111" spans="1:9" s="47" customFormat="1" ht="45">
      <c r="A111" s="1">
        <v>1</v>
      </c>
      <c r="B111" s="15" t="s">
        <v>65</v>
      </c>
      <c r="C111" s="2" t="s">
        <v>69</v>
      </c>
      <c r="D111" s="1" t="s">
        <v>24</v>
      </c>
      <c r="E111" s="4"/>
    </row>
    <row r="112" spans="1:9" s="47" customFormat="1" ht="56.25">
      <c r="A112" s="1">
        <v>2</v>
      </c>
      <c r="B112" s="13" t="s">
        <v>70</v>
      </c>
      <c r="C112" s="2" t="s">
        <v>71</v>
      </c>
      <c r="D112" s="1" t="s">
        <v>7</v>
      </c>
      <c r="E112" s="4"/>
    </row>
    <row r="113" spans="1:9" s="47" customFormat="1" ht="46.5">
      <c r="A113" s="1">
        <v>3</v>
      </c>
      <c r="B113" s="50" t="s">
        <v>67</v>
      </c>
      <c r="C113" s="2" t="s">
        <v>9</v>
      </c>
      <c r="D113" s="1" t="s">
        <v>7</v>
      </c>
      <c r="E113" s="4"/>
    </row>
    <row r="117" spans="1:9">
      <c r="A117" s="27" t="s">
        <v>127</v>
      </c>
      <c r="B117" s="28" t="s">
        <v>145</v>
      </c>
      <c r="C117" s="28"/>
      <c r="D117" s="29"/>
      <c r="F117" s="30"/>
      <c r="G117" s="30"/>
      <c r="H117" s="27"/>
      <c r="I117" s="30"/>
    </row>
    <row r="118" spans="1:9" s="31" customFormat="1" ht="102">
      <c r="A118" s="77" t="s">
        <v>468</v>
      </c>
      <c r="B118" s="77" t="s">
        <v>469</v>
      </c>
      <c r="C118" s="77" t="s">
        <v>470</v>
      </c>
      <c r="D118" s="79" t="s">
        <v>0</v>
      </c>
      <c r="E118" s="76" t="s">
        <v>471</v>
      </c>
      <c r="F118" s="76" t="s">
        <v>472</v>
      </c>
      <c r="G118" s="76" t="s">
        <v>473</v>
      </c>
      <c r="H118" s="77" t="s">
        <v>474</v>
      </c>
      <c r="I118" s="78" t="s">
        <v>475</v>
      </c>
    </row>
    <row r="119" spans="1:9">
      <c r="A119" s="32" t="s">
        <v>121</v>
      </c>
      <c r="B119" s="65" t="s">
        <v>72</v>
      </c>
      <c r="C119" s="66" t="s">
        <v>122</v>
      </c>
      <c r="D119" s="67">
        <f>800-64</f>
        <v>736</v>
      </c>
      <c r="E119" s="33"/>
      <c r="F119" s="33"/>
      <c r="G119" s="33"/>
      <c r="H119" s="33"/>
      <c r="I119" s="33"/>
    </row>
    <row r="120" spans="1:9">
      <c r="B120" s="28"/>
      <c r="C120" s="28"/>
      <c r="D120" s="29"/>
      <c r="F120" s="34"/>
      <c r="G120" s="34"/>
      <c r="H120" s="34"/>
      <c r="I120" s="30"/>
    </row>
    <row r="123" spans="1:9" s="47" customFormat="1" ht="45">
      <c r="A123" s="1" t="s">
        <v>2</v>
      </c>
      <c r="B123" s="2" t="s">
        <v>3</v>
      </c>
      <c r="C123" s="2" t="s">
        <v>4</v>
      </c>
      <c r="D123" s="1" t="s">
        <v>5</v>
      </c>
      <c r="E123" s="35" t="s">
        <v>6</v>
      </c>
      <c r="H123" s="9"/>
    </row>
    <row r="124" spans="1:9" s="47" customFormat="1" ht="15">
      <c r="A124" s="109" t="s">
        <v>72</v>
      </c>
      <c r="B124" s="110"/>
      <c r="C124" s="110"/>
      <c r="D124" s="110"/>
      <c r="E124" s="117"/>
    </row>
    <row r="125" spans="1:9" s="47" customFormat="1" ht="22.5">
      <c r="A125" s="1">
        <v>1</v>
      </c>
      <c r="B125" s="14" t="s">
        <v>51</v>
      </c>
      <c r="C125" s="2" t="s">
        <v>9</v>
      </c>
      <c r="D125" s="1" t="s">
        <v>7</v>
      </c>
      <c r="E125" s="4"/>
    </row>
    <row r="126" spans="1:9" s="47" customFormat="1" ht="22.5">
      <c r="A126" s="1">
        <v>2</v>
      </c>
      <c r="B126" s="3" t="s">
        <v>73</v>
      </c>
      <c r="C126" s="2" t="s">
        <v>9</v>
      </c>
      <c r="D126" s="1" t="s">
        <v>7</v>
      </c>
      <c r="E126" s="4"/>
    </row>
    <row r="127" spans="1:9" s="47" customFormat="1" ht="22.5">
      <c r="A127" s="1">
        <v>3</v>
      </c>
      <c r="B127" s="12" t="s">
        <v>74</v>
      </c>
      <c r="C127" s="2" t="s">
        <v>9</v>
      </c>
      <c r="D127" s="1" t="s">
        <v>7</v>
      </c>
      <c r="E127" s="4"/>
    </row>
    <row r="128" spans="1:9" s="47" customFormat="1" ht="15">
      <c r="A128" s="1">
        <f t="shared" ref="A128:A134" si="1">A127+1</f>
        <v>4</v>
      </c>
      <c r="B128" s="3" t="s">
        <v>75</v>
      </c>
      <c r="C128" s="2" t="s">
        <v>9</v>
      </c>
      <c r="D128" s="1" t="s">
        <v>7</v>
      </c>
      <c r="E128" s="4"/>
    </row>
    <row r="129" spans="1:9" s="47" customFormat="1" ht="15">
      <c r="A129" s="1">
        <f t="shared" si="1"/>
        <v>5</v>
      </c>
      <c r="B129" s="3" t="s">
        <v>76</v>
      </c>
      <c r="C129" s="2" t="s">
        <v>11</v>
      </c>
      <c r="D129" s="1" t="s">
        <v>32</v>
      </c>
      <c r="E129" s="4"/>
    </row>
    <row r="130" spans="1:9" s="47" customFormat="1" ht="22.5">
      <c r="A130" s="1">
        <f t="shared" si="1"/>
        <v>6</v>
      </c>
      <c r="B130" s="3" t="s">
        <v>77</v>
      </c>
      <c r="C130" s="2" t="s">
        <v>48</v>
      </c>
      <c r="D130" s="1" t="s">
        <v>24</v>
      </c>
      <c r="E130" s="4"/>
    </row>
    <row r="131" spans="1:9" s="47" customFormat="1" ht="15">
      <c r="A131" s="1">
        <f t="shared" si="1"/>
        <v>7</v>
      </c>
      <c r="B131" s="3" t="s">
        <v>78</v>
      </c>
      <c r="C131" s="2" t="s">
        <v>41</v>
      </c>
      <c r="D131" s="1" t="s">
        <v>29</v>
      </c>
      <c r="E131" s="4"/>
    </row>
    <row r="132" spans="1:9" s="47" customFormat="1" ht="22.5">
      <c r="A132" s="1">
        <f t="shared" si="1"/>
        <v>8</v>
      </c>
      <c r="B132" s="3" t="s">
        <v>79</v>
      </c>
      <c r="C132" s="2" t="s">
        <v>48</v>
      </c>
      <c r="D132" s="1" t="s">
        <v>24</v>
      </c>
      <c r="E132" s="4"/>
    </row>
    <row r="133" spans="1:9" s="47" customFormat="1" ht="22.5">
      <c r="A133" s="1">
        <f t="shared" si="1"/>
        <v>9</v>
      </c>
      <c r="B133" s="3" t="s">
        <v>80</v>
      </c>
      <c r="C133" s="2" t="s">
        <v>48</v>
      </c>
      <c r="D133" s="1" t="s">
        <v>24</v>
      </c>
      <c r="E133" s="4"/>
    </row>
    <row r="134" spans="1:9" s="47" customFormat="1" ht="33.75">
      <c r="A134" s="1">
        <f t="shared" si="1"/>
        <v>10</v>
      </c>
      <c r="B134" s="3" t="s">
        <v>81</v>
      </c>
      <c r="C134" s="2" t="s">
        <v>82</v>
      </c>
      <c r="D134" s="1">
        <v>1.2</v>
      </c>
      <c r="E134" s="4"/>
    </row>
    <row r="135" spans="1:9" s="47" customFormat="1" ht="15">
      <c r="A135" s="7"/>
      <c r="B135" s="8"/>
      <c r="C135" s="9"/>
      <c r="D135" s="7"/>
      <c r="E135" s="10"/>
    </row>
    <row r="136" spans="1:9">
      <c r="A136" s="27" t="s">
        <v>127</v>
      </c>
      <c r="B136" s="28" t="s">
        <v>144</v>
      </c>
      <c r="C136" s="28"/>
      <c r="D136" s="29"/>
      <c r="F136" s="30"/>
      <c r="G136" s="30"/>
      <c r="H136" s="27"/>
      <c r="I136" s="30"/>
    </row>
    <row r="137" spans="1:9" s="31" customFormat="1" ht="102">
      <c r="A137" s="77" t="s">
        <v>468</v>
      </c>
      <c r="B137" s="77" t="s">
        <v>469</v>
      </c>
      <c r="C137" s="77" t="s">
        <v>470</v>
      </c>
      <c r="D137" s="79" t="s">
        <v>0</v>
      </c>
      <c r="E137" s="76" t="s">
        <v>471</v>
      </c>
      <c r="F137" s="76" t="s">
        <v>472</v>
      </c>
      <c r="G137" s="76" t="s">
        <v>473</v>
      </c>
      <c r="H137" s="77" t="s">
        <v>474</v>
      </c>
      <c r="I137" s="78" t="s">
        <v>475</v>
      </c>
    </row>
    <row r="138" spans="1:9" ht="25.5">
      <c r="A138" s="32" t="s">
        <v>121</v>
      </c>
      <c r="B138" s="65" t="s">
        <v>85</v>
      </c>
      <c r="C138" s="66" t="s">
        <v>122</v>
      </c>
      <c r="D138" s="67">
        <f>150-12</f>
        <v>138</v>
      </c>
      <c r="E138" s="33"/>
      <c r="F138" s="33"/>
      <c r="G138" s="33"/>
      <c r="H138" s="33"/>
      <c r="I138" s="33"/>
    </row>
    <row r="139" spans="1:9">
      <c r="A139" s="32" t="s">
        <v>123</v>
      </c>
      <c r="B139" s="65" t="s">
        <v>89</v>
      </c>
      <c r="C139" s="66" t="s">
        <v>122</v>
      </c>
      <c r="D139" s="67">
        <f>150-12</f>
        <v>138</v>
      </c>
      <c r="E139" s="33"/>
      <c r="F139" s="33"/>
      <c r="G139" s="33"/>
      <c r="H139" s="33"/>
      <c r="I139" s="33"/>
    </row>
    <row r="140" spans="1:9">
      <c r="A140" s="85" t="s">
        <v>476</v>
      </c>
      <c r="B140" s="86"/>
      <c r="C140" s="86"/>
      <c r="D140" s="86"/>
      <c r="E140" s="87"/>
      <c r="F140" s="81"/>
      <c r="G140" s="81"/>
      <c r="H140" s="81"/>
      <c r="I140" s="33"/>
    </row>
    <row r="141" spans="1:9" s="47" customFormat="1" ht="15"/>
    <row r="142" spans="1:9" s="47" customFormat="1" ht="15">
      <c r="A142" s="101" t="s">
        <v>83</v>
      </c>
      <c r="B142" s="101"/>
      <c r="C142" s="101"/>
      <c r="D142" s="101"/>
      <c r="E142" s="101"/>
    </row>
    <row r="143" spans="1:9" s="47" customFormat="1" ht="45">
      <c r="A143" s="1" t="s">
        <v>2</v>
      </c>
      <c r="B143" s="2" t="s">
        <v>3</v>
      </c>
      <c r="C143" s="2" t="s">
        <v>4</v>
      </c>
      <c r="D143" s="1" t="s">
        <v>5</v>
      </c>
      <c r="E143" s="2" t="s">
        <v>6</v>
      </c>
    </row>
    <row r="144" spans="1:9" s="47" customFormat="1" ht="15">
      <c r="A144" s="16"/>
      <c r="B144" s="118" t="s">
        <v>84</v>
      </c>
      <c r="C144" s="119"/>
      <c r="D144" s="119"/>
      <c r="E144" s="120"/>
    </row>
    <row r="145" spans="1:9" s="47" customFormat="1" ht="15">
      <c r="A145" s="109" t="s">
        <v>85</v>
      </c>
      <c r="B145" s="110"/>
      <c r="C145" s="110"/>
      <c r="D145" s="110"/>
      <c r="E145" s="110"/>
    </row>
    <row r="146" spans="1:9" s="47" customFormat="1" ht="34.5" customHeight="1">
      <c r="A146" s="1">
        <v>1</v>
      </c>
      <c r="B146" s="13" t="s">
        <v>86</v>
      </c>
      <c r="C146" s="2" t="s">
        <v>87</v>
      </c>
      <c r="D146" s="1" t="s">
        <v>7</v>
      </c>
      <c r="E146" s="4"/>
    </row>
    <row r="147" spans="1:9" s="47" customFormat="1" ht="33.75">
      <c r="A147" s="1">
        <v>2</v>
      </c>
      <c r="B147" s="3" t="s">
        <v>218</v>
      </c>
      <c r="C147" s="2" t="s">
        <v>11</v>
      </c>
      <c r="D147" s="1">
        <v>1.2</v>
      </c>
      <c r="E147" s="4"/>
    </row>
    <row r="148" spans="1:9" s="47" customFormat="1" ht="22.5">
      <c r="A148" s="1">
        <f>A147+1</f>
        <v>3</v>
      </c>
      <c r="B148" s="3" t="s">
        <v>88</v>
      </c>
      <c r="C148" s="2" t="s">
        <v>9</v>
      </c>
      <c r="D148" s="1" t="s">
        <v>7</v>
      </c>
      <c r="E148" s="4"/>
    </row>
    <row r="149" spans="1:9" s="47" customFormat="1" ht="15">
      <c r="A149" s="109" t="s">
        <v>89</v>
      </c>
      <c r="B149" s="110"/>
      <c r="C149" s="110"/>
      <c r="D149" s="110"/>
      <c r="E149" s="110"/>
    </row>
    <row r="150" spans="1:9" s="47" customFormat="1" ht="45">
      <c r="A150" s="1">
        <v>1</v>
      </c>
      <c r="B150" s="3" t="s">
        <v>90</v>
      </c>
      <c r="C150" s="2" t="s">
        <v>87</v>
      </c>
      <c r="D150" s="1" t="s">
        <v>7</v>
      </c>
      <c r="E150" s="4"/>
    </row>
    <row r="151" spans="1:9" s="47" customFormat="1" ht="33.75">
      <c r="A151" s="1">
        <v>2</v>
      </c>
      <c r="B151" s="3" t="s">
        <v>218</v>
      </c>
      <c r="C151" s="2" t="s">
        <v>11</v>
      </c>
      <c r="D151" s="1">
        <v>1.2</v>
      </c>
      <c r="E151" s="4"/>
    </row>
    <row r="152" spans="1:9" s="47" customFormat="1" ht="22.5">
      <c r="A152" s="1">
        <f>A151+1</f>
        <v>3</v>
      </c>
      <c r="B152" s="3" t="s">
        <v>91</v>
      </c>
      <c r="C152" s="2" t="s">
        <v>9</v>
      </c>
      <c r="D152" s="1" t="s">
        <v>7</v>
      </c>
      <c r="E152" s="4"/>
    </row>
    <row r="153" spans="1:9" s="47" customFormat="1" ht="33.75">
      <c r="A153" s="1">
        <f>A152+1</f>
        <v>4</v>
      </c>
      <c r="B153" s="3" t="s">
        <v>92</v>
      </c>
      <c r="C153" s="2" t="s">
        <v>93</v>
      </c>
      <c r="D153" s="48"/>
      <c r="E153" s="48"/>
    </row>
    <row r="156" spans="1:9">
      <c r="A156" s="27" t="s">
        <v>127</v>
      </c>
      <c r="B156" s="28" t="s">
        <v>146</v>
      </c>
      <c r="C156" s="28"/>
      <c r="D156" s="29"/>
      <c r="F156" s="30"/>
      <c r="G156" s="30"/>
      <c r="H156" s="27"/>
      <c r="I156" s="30"/>
    </row>
    <row r="157" spans="1:9" s="31" customFormat="1" ht="102">
      <c r="A157" s="77" t="s">
        <v>468</v>
      </c>
      <c r="B157" s="77" t="s">
        <v>469</v>
      </c>
      <c r="C157" s="77" t="s">
        <v>470</v>
      </c>
      <c r="D157" s="79" t="s">
        <v>0</v>
      </c>
      <c r="E157" s="76" t="s">
        <v>471</v>
      </c>
      <c r="F157" s="76" t="s">
        <v>472</v>
      </c>
      <c r="G157" s="76" t="s">
        <v>473</v>
      </c>
      <c r="H157" s="77" t="s">
        <v>474</v>
      </c>
      <c r="I157" s="78" t="s">
        <v>475</v>
      </c>
    </row>
    <row r="158" spans="1:9">
      <c r="A158" s="32" t="s">
        <v>121</v>
      </c>
      <c r="B158" s="65" t="s">
        <v>147</v>
      </c>
      <c r="C158" s="66" t="s">
        <v>122</v>
      </c>
      <c r="D158" s="67">
        <f>4000-320</f>
        <v>3680</v>
      </c>
      <c r="E158" s="33"/>
      <c r="F158" s="33"/>
      <c r="G158" s="33"/>
      <c r="H158" s="33"/>
      <c r="I158" s="33"/>
    </row>
    <row r="159" spans="1:9">
      <c r="B159" s="28"/>
      <c r="C159" s="28"/>
      <c r="D159" s="29"/>
      <c r="F159" s="34"/>
      <c r="G159" s="34"/>
      <c r="H159" s="34"/>
      <c r="I159" s="30"/>
    </row>
    <row r="162" spans="1:9" s="47" customFormat="1" ht="45">
      <c r="A162" s="1" t="s">
        <v>2</v>
      </c>
      <c r="B162" s="2" t="s">
        <v>3</v>
      </c>
      <c r="C162" s="2" t="s">
        <v>4</v>
      </c>
      <c r="D162" s="1" t="s">
        <v>5</v>
      </c>
      <c r="E162" s="2" t="s">
        <v>6</v>
      </c>
    </row>
    <row r="163" spans="1:9" s="47" customFormat="1" ht="15">
      <c r="A163" s="109" t="s">
        <v>94</v>
      </c>
      <c r="B163" s="110"/>
      <c r="C163" s="110"/>
      <c r="D163" s="110"/>
      <c r="E163" s="110"/>
    </row>
    <row r="164" spans="1:9" s="47" customFormat="1" ht="33.75">
      <c r="A164" s="1">
        <v>1</v>
      </c>
      <c r="B164" s="3" t="s">
        <v>95</v>
      </c>
      <c r="C164" s="2" t="s">
        <v>9</v>
      </c>
      <c r="D164" s="1" t="s">
        <v>7</v>
      </c>
      <c r="E164" s="4"/>
    </row>
    <row r="165" spans="1:9" s="47" customFormat="1" ht="33.75">
      <c r="A165" s="1">
        <v>2</v>
      </c>
      <c r="B165" s="5" t="s">
        <v>96</v>
      </c>
      <c r="C165" s="2" t="s">
        <v>11</v>
      </c>
      <c r="D165" s="2" t="s">
        <v>32</v>
      </c>
      <c r="E165" s="6"/>
    </row>
    <row r="166" spans="1:9" s="47" customFormat="1" ht="15">
      <c r="A166" s="1">
        <f t="shared" ref="A166:A170" si="2">A165+1</f>
        <v>3</v>
      </c>
      <c r="B166" s="5" t="s">
        <v>97</v>
      </c>
      <c r="C166" s="2" t="s">
        <v>9</v>
      </c>
      <c r="D166" s="1" t="s">
        <v>7</v>
      </c>
      <c r="E166" s="6"/>
    </row>
    <row r="167" spans="1:9" s="47" customFormat="1" ht="78.75">
      <c r="A167" s="1">
        <f t="shared" si="2"/>
        <v>4</v>
      </c>
      <c r="B167" s="5" t="s">
        <v>98</v>
      </c>
      <c r="C167" s="2" t="s">
        <v>99</v>
      </c>
      <c r="D167" s="2" t="s">
        <v>100</v>
      </c>
      <c r="E167" s="6"/>
    </row>
    <row r="168" spans="1:9" s="47" customFormat="1" ht="15">
      <c r="A168" s="1">
        <f t="shared" si="2"/>
        <v>5</v>
      </c>
      <c r="B168" s="5" t="s">
        <v>101</v>
      </c>
      <c r="C168" s="2" t="s">
        <v>102</v>
      </c>
      <c r="D168" s="2" t="s">
        <v>29</v>
      </c>
      <c r="E168" s="6"/>
    </row>
    <row r="169" spans="1:9" s="47" customFormat="1" ht="101.25">
      <c r="A169" s="1">
        <f t="shared" si="2"/>
        <v>6</v>
      </c>
      <c r="B169" s="5" t="s">
        <v>103</v>
      </c>
      <c r="C169" s="2" t="s">
        <v>9</v>
      </c>
      <c r="D169" s="1" t="s">
        <v>7</v>
      </c>
      <c r="E169" s="6"/>
    </row>
    <row r="170" spans="1:9" s="47" customFormat="1" ht="15">
      <c r="A170" s="1">
        <f t="shared" si="2"/>
        <v>7</v>
      </c>
      <c r="B170" s="5" t="s">
        <v>104</v>
      </c>
      <c r="C170" s="2" t="s">
        <v>9</v>
      </c>
      <c r="D170" s="1" t="s">
        <v>7</v>
      </c>
      <c r="E170" s="4"/>
    </row>
    <row r="171" spans="1:9" s="47" customFormat="1" ht="15">
      <c r="A171" s="17"/>
      <c r="B171" s="18"/>
      <c r="C171" s="19"/>
      <c r="D171" s="17"/>
      <c r="E171" s="20"/>
    </row>
    <row r="172" spans="1:9" s="47" customFormat="1" ht="15"/>
    <row r="173" spans="1:9">
      <c r="A173" s="27" t="s">
        <v>127</v>
      </c>
      <c r="B173" s="28" t="s">
        <v>148</v>
      </c>
      <c r="C173" s="28"/>
      <c r="D173" s="29"/>
      <c r="F173" s="30"/>
      <c r="G173" s="30"/>
      <c r="H173" s="27"/>
      <c r="I173" s="30"/>
    </row>
    <row r="174" spans="1:9" s="31" customFormat="1" ht="102">
      <c r="A174" s="77" t="s">
        <v>468</v>
      </c>
      <c r="B174" s="77" t="s">
        <v>469</v>
      </c>
      <c r="C174" s="77" t="s">
        <v>470</v>
      </c>
      <c r="D174" s="79" t="s">
        <v>0</v>
      </c>
      <c r="E174" s="76" t="s">
        <v>471</v>
      </c>
      <c r="F174" s="76" t="s">
        <v>472</v>
      </c>
      <c r="G174" s="76" t="s">
        <v>473</v>
      </c>
      <c r="H174" s="77" t="s">
        <v>474</v>
      </c>
      <c r="I174" s="78" t="s">
        <v>475</v>
      </c>
    </row>
    <row r="175" spans="1:9" ht="25.5">
      <c r="A175" s="32" t="s">
        <v>121</v>
      </c>
      <c r="B175" s="65" t="s">
        <v>149</v>
      </c>
      <c r="C175" s="66" t="s">
        <v>122</v>
      </c>
      <c r="D175" s="67">
        <f>200-16</f>
        <v>184</v>
      </c>
      <c r="E175" s="33"/>
      <c r="F175" s="33"/>
      <c r="G175" s="33"/>
      <c r="H175" s="33"/>
      <c r="I175" s="33"/>
    </row>
    <row r="176" spans="1:9">
      <c r="B176" s="28"/>
      <c r="C176" s="28"/>
      <c r="D176" s="29"/>
      <c r="F176" s="34"/>
      <c r="G176" s="34"/>
      <c r="H176" s="34"/>
      <c r="I176" s="30"/>
    </row>
    <row r="177" spans="1:9" s="47" customFormat="1" ht="15"/>
    <row r="178" spans="1:9" s="47" customFormat="1" ht="15"/>
    <row r="179" spans="1:9" s="47" customFormat="1" ht="15">
      <c r="A179" s="101"/>
      <c r="B179" s="101"/>
      <c r="C179" s="101"/>
      <c r="D179" s="101"/>
      <c r="E179" s="101"/>
    </row>
    <row r="180" spans="1:9" s="47" customFormat="1" ht="15">
      <c r="A180" s="21"/>
      <c r="B180" s="123" t="s">
        <v>105</v>
      </c>
      <c r="C180" s="123"/>
      <c r="D180" s="123"/>
      <c r="E180" s="124"/>
    </row>
    <row r="181" spans="1:9" s="47" customFormat="1" ht="45">
      <c r="A181" s="1" t="s">
        <v>2</v>
      </c>
      <c r="B181" s="2" t="s">
        <v>3</v>
      </c>
      <c r="C181" s="2" t="s">
        <v>4</v>
      </c>
      <c r="D181" s="1" t="s">
        <v>5</v>
      </c>
      <c r="E181" s="2" t="s">
        <v>6</v>
      </c>
    </row>
    <row r="182" spans="1:9" s="47" customFormat="1" ht="15">
      <c r="A182" s="1">
        <v>1</v>
      </c>
      <c r="B182" s="3" t="s">
        <v>106</v>
      </c>
      <c r="C182" s="22" t="s">
        <v>9</v>
      </c>
      <c r="D182" s="1"/>
      <c r="E182" s="4"/>
    </row>
    <row r="183" spans="1:9" s="47" customFormat="1" ht="15">
      <c r="A183" s="1">
        <v>2</v>
      </c>
      <c r="B183" s="3" t="s">
        <v>107</v>
      </c>
      <c r="C183" s="22" t="s">
        <v>9</v>
      </c>
      <c r="D183" s="1"/>
      <c r="E183" s="4"/>
    </row>
    <row r="184" spans="1:9" s="47" customFormat="1" ht="22.5">
      <c r="A184" s="1">
        <v>3</v>
      </c>
      <c r="B184" s="3" t="s">
        <v>108</v>
      </c>
      <c r="C184" s="22" t="s">
        <v>60</v>
      </c>
      <c r="D184" s="1" t="s">
        <v>24</v>
      </c>
      <c r="E184" s="4"/>
    </row>
    <row r="185" spans="1:9" s="47" customFormat="1" ht="15">
      <c r="A185" s="1">
        <v>4</v>
      </c>
      <c r="B185" s="3" t="s">
        <v>109</v>
      </c>
      <c r="C185" s="22" t="s">
        <v>110</v>
      </c>
      <c r="D185" s="1" t="s">
        <v>24</v>
      </c>
      <c r="E185" s="4"/>
    </row>
    <row r="186" spans="1:9" s="47" customFormat="1" ht="56.25">
      <c r="A186" s="1">
        <v>5</v>
      </c>
      <c r="B186" s="3" t="s">
        <v>111</v>
      </c>
      <c r="C186" s="22" t="s">
        <v>9</v>
      </c>
      <c r="D186" s="1"/>
      <c r="E186" s="4"/>
    </row>
    <row r="187" spans="1:9" s="47" customFormat="1" ht="22.5">
      <c r="A187" s="1">
        <v>6</v>
      </c>
      <c r="B187" s="3" t="s">
        <v>112</v>
      </c>
      <c r="C187" s="2" t="s">
        <v>9</v>
      </c>
      <c r="D187" s="1" t="s">
        <v>113</v>
      </c>
      <c r="E187" s="4"/>
    </row>
    <row r="190" spans="1:9">
      <c r="A190" s="27" t="s">
        <v>127</v>
      </c>
      <c r="B190" s="28" t="s">
        <v>150</v>
      </c>
      <c r="C190" s="28"/>
      <c r="D190" s="29"/>
      <c r="F190" s="30"/>
      <c r="G190" s="30"/>
      <c r="H190" s="27"/>
      <c r="I190" s="30"/>
    </row>
    <row r="191" spans="1:9" s="31" customFormat="1" ht="102">
      <c r="A191" s="77" t="s">
        <v>468</v>
      </c>
      <c r="B191" s="77" t="s">
        <v>469</v>
      </c>
      <c r="C191" s="77" t="s">
        <v>470</v>
      </c>
      <c r="D191" s="79" t="s">
        <v>0</v>
      </c>
      <c r="E191" s="76" t="s">
        <v>471</v>
      </c>
      <c r="F191" s="76" t="s">
        <v>472</v>
      </c>
      <c r="G191" s="76" t="s">
        <v>473</v>
      </c>
      <c r="H191" s="77" t="s">
        <v>474</v>
      </c>
      <c r="I191" s="78" t="s">
        <v>475</v>
      </c>
    </row>
    <row r="192" spans="1:9" ht="25.5">
      <c r="A192" s="32" t="s">
        <v>121</v>
      </c>
      <c r="B192" s="65" t="s">
        <v>115</v>
      </c>
      <c r="C192" s="66" t="s">
        <v>122</v>
      </c>
      <c r="D192" s="67">
        <f>100-8</f>
        <v>92</v>
      </c>
      <c r="E192" s="33"/>
      <c r="F192" s="33"/>
      <c r="G192" s="33"/>
      <c r="H192" s="33"/>
      <c r="I192" s="33"/>
    </row>
    <row r="193" spans="1:9">
      <c r="B193" s="28"/>
      <c r="C193" s="28"/>
      <c r="D193" s="29"/>
      <c r="F193" s="34"/>
      <c r="G193" s="34"/>
      <c r="H193" s="34"/>
      <c r="I193" s="30"/>
    </row>
    <row r="196" spans="1:9" s="47" customFormat="1" ht="15">
      <c r="A196" s="101" t="s">
        <v>114</v>
      </c>
      <c r="B196" s="101"/>
      <c r="C196" s="101"/>
      <c r="D196" s="101"/>
      <c r="E196" s="101"/>
    </row>
    <row r="197" spans="1:9" s="47" customFormat="1" ht="45">
      <c r="A197" s="1" t="s">
        <v>2</v>
      </c>
      <c r="B197" s="2" t="s">
        <v>3</v>
      </c>
      <c r="C197" s="2" t="s">
        <v>4</v>
      </c>
      <c r="D197" s="1" t="s">
        <v>5</v>
      </c>
      <c r="E197" s="2" t="s">
        <v>6</v>
      </c>
    </row>
    <row r="198" spans="1:9" s="47" customFormat="1" ht="15">
      <c r="A198" s="121" t="s">
        <v>115</v>
      </c>
      <c r="B198" s="122"/>
      <c r="C198" s="122"/>
      <c r="D198" s="122"/>
      <c r="E198" s="122"/>
    </row>
    <row r="199" spans="1:9" s="47" customFormat="1" ht="22.5">
      <c r="A199" s="1">
        <v>1</v>
      </c>
      <c r="B199" s="3" t="s">
        <v>116</v>
      </c>
      <c r="C199" s="2" t="s">
        <v>9</v>
      </c>
      <c r="D199" s="1" t="s">
        <v>7</v>
      </c>
      <c r="E199" s="4"/>
    </row>
    <row r="200" spans="1:9" s="47" customFormat="1" ht="15">
      <c r="A200" s="1">
        <v>2</v>
      </c>
      <c r="B200" s="3" t="s">
        <v>117</v>
      </c>
      <c r="C200" s="2" t="s">
        <v>9</v>
      </c>
      <c r="D200" s="1" t="s">
        <v>7</v>
      </c>
      <c r="E200" s="4"/>
    </row>
    <row r="201" spans="1:9" s="47" customFormat="1" ht="22.5">
      <c r="A201" s="1">
        <v>3</v>
      </c>
      <c r="B201" s="3" t="s">
        <v>118</v>
      </c>
      <c r="C201" s="2" t="s">
        <v>60</v>
      </c>
      <c r="D201" s="1" t="s">
        <v>24</v>
      </c>
      <c r="E201" s="4"/>
    </row>
    <row r="202" spans="1:9" s="47" customFormat="1" ht="15">
      <c r="A202" s="23">
        <v>4</v>
      </c>
      <c r="B202" s="24" t="s">
        <v>119</v>
      </c>
      <c r="C202" s="25" t="s">
        <v>9</v>
      </c>
      <c r="D202" s="23" t="s">
        <v>7</v>
      </c>
      <c r="E202" s="26"/>
    </row>
    <row r="203" spans="1:9" s="47" customFormat="1" ht="45">
      <c r="A203" s="1">
        <v>5</v>
      </c>
      <c r="B203" s="3" t="s">
        <v>120</v>
      </c>
      <c r="C203" s="22" t="s">
        <v>9</v>
      </c>
      <c r="D203" s="1" t="s">
        <v>7</v>
      </c>
      <c r="E203" s="4"/>
    </row>
    <row r="204" spans="1:9" s="47" customFormat="1" ht="22.5">
      <c r="A204" s="1">
        <v>6</v>
      </c>
      <c r="B204" s="3" t="s">
        <v>112</v>
      </c>
      <c r="C204" s="2" t="s">
        <v>9</v>
      </c>
      <c r="D204" s="1" t="s">
        <v>113</v>
      </c>
      <c r="E204" s="4"/>
    </row>
    <row r="207" spans="1:9">
      <c r="B207" s="28" t="s">
        <v>187</v>
      </c>
      <c r="C207" s="28"/>
      <c r="D207" s="29"/>
      <c r="F207" s="30"/>
      <c r="G207" s="30"/>
      <c r="H207" s="27"/>
      <c r="I207" s="30"/>
    </row>
    <row r="208" spans="1:9" s="31" customFormat="1" ht="102">
      <c r="A208" s="77" t="s">
        <v>468</v>
      </c>
      <c r="B208" s="77" t="s">
        <v>469</v>
      </c>
      <c r="C208" s="77" t="s">
        <v>470</v>
      </c>
      <c r="D208" s="79" t="s">
        <v>0</v>
      </c>
      <c r="E208" s="76" t="s">
        <v>471</v>
      </c>
      <c r="F208" s="76" t="s">
        <v>472</v>
      </c>
      <c r="G208" s="76" t="s">
        <v>473</v>
      </c>
      <c r="H208" s="77" t="s">
        <v>474</v>
      </c>
      <c r="I208" s="78" t="s">
        <v>475</v>
      </c>
    </row>
    <row r="209" spans="1:9" ht="25.5">
      <c r="A209" s="32" t="s">
        <v>121</v>
      </c>
      <c r="B209" s="65" t="s">
        <v>219</v>
      </c>
      <c r="C209" s="66" t="s">
        <v>122</v>
      </c>
      <c r="D209" s="67">
        <f>200-16</f>
        <v>184</v>
      </c>
      <c r="E209" s="33"/>
      <c r="F209" s="33"/>
      <c r="G209" s="33"/>
      <c r="H209" s="33"/>
      <c r="I209" s="33"/>
    </row>
    <row r="210" spans="1:9">
      <c r="B210" s="28"/>
      <c r="C210" s="28"/>
      <c r="D210" s="29"/>
      <c r="F210" s="34"/>
      <c r="G210" s="34"/>
      <c r="H210" s="34"/>
      <c r="I210" s="30"/>
    </row>
    <row r="211" spans="1:9" s="47" customFormat="1" ht="15">
      <c r="A211" s="101" t="s">
        <v>189</v>
      </c>
      <c r="B211" s="101"/>
      <c r="C211" s="101"/>
      <c r="D211" s="101"/>
      <c r="E211" s="101"/>
    </row>
    <row r="212" spans="1:9" s="47" customFormat="1" ht="45">
      <c r="A212" s="1" t="s">
        <v>2</v>
      </c>
      <c r="B212" s="2" t="s">
        <v>3</v>
      </c>
      <c r="C212" s="2" t="s">
        <v>4</v>
      </c>
      <c r="D212" s="1" t="s">
        <v>5</v>
      </c>
      <c r="E212" s="2" t="s">
        <v>6</v>
      </c>
    </row>
    <row r="213" spans="1:9" s="47" customFormat="1" ht="15">
      <c r="A213" s="99" t="s">
        <v>219</v>
      </c>
      <c r="B213" s="100"/>
      <c r="C213" s="100"/>
      <c r="D213" s="100"/>
      <c r="E213" s="100"/>
    </row>
    <row r="214" spans="1:9" s="47" customFormat="1" ht="22.5">
      <c r="A214" s="1">
        <v>1</v>
      </c>
      <c r="B214" s="3" t="s">
        <v>220</v>
      </c>
      <c r="C214" s="2" t="s">
        <v>9</v>
      </c>
      <c r="D214" s="1" t="s">
        <v>7</v>
      </c>
      <c r="E214" s="4"/>
    </row>
    <row r="215" spans="1:9" s="47" customFormat="1" ht="22.5">
      <c r="A215" s="1">
        <v>2</v>
      </c>
      <c r="B215" s="3" t="s">
        <v>221</v>
      </c>
      <c r="C215" s="2" t="s">
        <v>60</v>
      </c>
      <c r="D215" s="1" t="s">
        <v>24</v>
      </c>
      <c r="E215" s="36"/>
    </row>
    <row r="216" spans="1:9" s="47" customFormat="1" ht="15">
      <c r="A216" s="1">
        <f>A215+1</f>
        <v>3</v>
      </c>
      <c r="B216" s="24" t="s">
        <v>222</v>
      </c>
      <c r="C216" s="2" t="s">
        <v>9</v>
      </c>
      <c r="D216" s="1" t="s">
        <v>7</v>
      </c>
      <c r="E216" s="4"/>
    </row>
    <row r="217" spans="1:9" s="47" customFormat="1" ht="22.5">
      <c r="A217" s="1">
        <v>4</v>
      </c>
      <c r="B217" s="3" t="s">
        <v>223</v>
      </c>
      <c r="C217" s="2" t="s">
        <v>9</v>
      </c>
      <c r="D217" s="1" t="s">
        <v>7</v>
      </c>
      <c r="E217" s="4"/>
    </row>
    <row r="218" spans="1:9" s="47" customFormat="1" ht="33.75">
      <c r="A218" s="1">
        <v>5</v>
      </c>
      <c r="B218" s="3" t="s">
        <v>224</v>
      </c>
      <c r="C218" s="2" t="s">
        <v>9</v>
      </c>
      <c r="D218" s="1" t="s">
        <v>7</v>
      </c>
      <c r="E218" s="6"/>
    </row>
    <row r="219" spans="1:9" s="47" customFormat="1" ht="15">
      <c r="A219" s="7"/>
      <c r="B219" s="8"/>
      <c r="C219" s="9"/>
      <c r="D219" s="7"/>
      <c r="E219" s="10"/>
    </row>
    <row r="221" spans="1:9">
      <c r="B221" s="28" t="s">
        <v>188</v>
      </c>
      <c r="C221" s="28"/>
      <c r="D221" s="29"/>
      <c r="F221" s="30"/>
      <c r="G221" s="30"/>
      <c r="H221" s="27"/>
      <c r="I221" s="30"/>
    </row>
    <row r="222" spans="1:9" s="31" customFormat="1" ht="102">
      <c r="A222" s="77" t="s">
        <v>468</v>
      </c>
      <c r="B222" s="77" t="s">
        <v>469</v>
      </c>
      <c r="C222" s="77" t="s">
        <v>470</v>
      </c>
      <c r="D222" s="79" t="s">
        <v>0</v>
      </c>
      <c r="E222" s="76" t="s">
        <v>471</v>
      </c>
      <c r="F222" s="76" t="s">
        <v>472</v>
      </c>
      <c r="G222" s="76" t="s">
        <v>473</v>
      </c>
      <c r="H222" s="77" t="s">
        <v>474</v>
      </c>
      <c r="I222" s="78" t="s">
        <v>475</v>
      </c>
    </row>
    <row r="223" spans="1:9">
      <c r="A223" s="32" t="s">
        <v>121</v>
      </c>
      <c r="B223" s="65" t="s">
        <v>154</v>
      </c>
      <c r="C223" s="66" t="s">
        <v>122</v>
      </c>
      <c r="D223" s="67">
        <f>600-48</f>
        <v>552</v>
      </c>
      <c r="E223" s="33"/>
      <c r="F223" s="33"/>
      <c r="G223" s="33"/>
      <c r="H223" s="33"/>
      <c r="I223" s="33"/>
    </row>
    <row r="224" spans="1:9">
      <c r="B224" s="28"/>
      <c r="C224" s="28"/>
      <c r="D224" s="29"/>
      <c r="F224" s="34"/>
      <c r="G224" s="34"/>
      <c r="H224" s="34"/>
      <c r="I224" s="30"/>
    </row>
    <row r="225" spans="1:11" s="47" customFormat="1" ht="15">
      <c r="A225" s="101" t="s">
        <v>188</v>
      </c>
      <c r="B225" s="101"/>
      <c r="C225" s="101"/>
      <c r="D225" s="101"/>
      <c r="E225" s="101"/>
    </row>
    <row r="226" spans="1:11" s="47" customFormat="1" ht="45">
      <c r="A226" s="1" t="s">
        <v>2</v>
      </c>
      <c r="B226" s="2" t="s">
        <v>3</v>
      </c>
      <c r="C226" s="2" t="s">
        <v>4</v>
      </c>
      <c r="D226" s="1" t="s">
        <v>5</v>
      </c>
      <c r="E226" s="2" t="s">
        <v>6</v>
      </c>
    </row>
    <row r="227" spans="1:11" s="47" customFormat="1" ht="15">
      <c r="A227" s="99" t="s">
        <v>154</v>
      </c>
      <c r="B227" s="100"/>
      <c r="C227" s="100"/>
      <c r="D227" s="100"/>
      <c r="E227" s="100"/>
    </row>
    <row r="228" spans="1:11" s="47" customFormat="1" ht="33.75">
      <c r="A228" s="1">
        <v>1</v>
      </c>
      <c r="B228" s="3" t="s">
        <v>155</v>
      </c>
      <c r="C228" s="2" t="s">
        <v>9</v>
      </c>
      <c r="D228" s="1" t="s">
        <v>7</v>
      </c>
      <c r="E228" s="4"/>
    </row>
    <row r="229" spans="1:11" s="47" customFormat="1" ht="22.5">
      <c r="A229" s="1">
        <v>2</v>
      </c>
      <c r="B229" s="3" t="s">
        <v>156</v>
      </c>
      <c r="C229" s="2" t="s">
        <v>157</v>
      </c>
      <c r="D229" s="1" t="s">
        <v>7</v>
      </c>
      <c r="E229" s="36"/>
    </row>
    <row r="230" spans="1:11" s="47" customFormat="1" ht="33.75">
      <c r="A230" s="1">
        <f>A229+1</f>
        <v>3</v>
      </c>
      <c r="B230" s="15" t="s">
        <v>158</v>
      </c>
      <c r="C230" s="2" t="s">
        <v>37</v>
      </c>
      <c r="D230" s="1" t="s">
        <v>7</v>
      </c>
      <c r="E230" s="4"/>
    </row>
    <row r="231" spans="1:11" s="47" customFormat="1" ht="45">
      <c r="A231" s="1">
        <v>4</v>
      </c>
      <c r="B231" s="15" t="s">
        <v>159</v>
      </c>
      <c r="C231" s="2" t="s">
        <v>9</v>
      </c>
      <c r="D231" s="1" t="s">
        <v>7</v>
      </c>
      <c r="E231" s="4"/>
    </row>
    <row r="232" spans="1:11" s="47" customFormat="1" ht="78.75">
      <c r="A232" s="1">
        <v>5</v>
      </c>
      <c r="B232" s="15" t="s">
        <v>160</v>
      </c>
      <c r="C232" s="2" t="s">
        <v>161</v>
      </c>
      <c r="D232" s="1"/>
      <c r="E232" s="6"/>
    </row>
    <row r="233" spans="1:11" s="47" customFormat="1" ht="22.5">
      <c r="A233" s="1">
        <f>A232+1</f>
        <v>6</v>
      </c>
      <c r="B233" s="5" t="s">
        <v>162</v>
      </c>
      <c r="C233" s="2" t="s">
        <v>41</v>
      </c>
      <c r="D233" s="2" t="s">
        <v>29</v>
      </c>
      <c r="E233" s="6"/>
    </row>
    <row r="234" spans="1:11" s="47" customFormat="1" ht="33.75">
      <c r="A234" s="1">
        <f>A233+1</f>
        <v>7</v>
      </c>
      <c r="B234" s="5" t="s">
        <v>163</v>
      </c>
      <c r="C234" s="2" t="s">
        <v>9</v>
      </c>
      <c r="D234" s="1" t="s">
        <v>7</v>
      </c>
      <c r="E234" s="6"/>
    </row>
    <row r="235" spans="1:11" s="47" customFormat="1" ht="15">
      <c r="A235" s="7"/>
      <c r="B235" s="8"/>
      <c r="C235" s="9"/>
      <c r="D235" s="7"/>
      <c r="E235" s="10"/>
    </row>
    <row r="237" spans="1:11">
      <c r="B237" s="28" t="s">
        <v>190</v>
      </c>
      <c r="C237" s="28"/>
      <c r="D237" s="29"/>
      <c r="F237" s="30"/>
      <c r="G237" s="30"/>
      <c r="H237" s="27"/>
      <c r="I237" s="30"/>
    </row>
    <row r="238" spans="1:11" s="31" customFormat="1" ht="102">
      <c r="A238" s="77" t="s">
        <v>468</v>
      </c>
      <c r="B238" s="77" t="s">
        <v>469</v>
      </c>
      <c r="C238" s="77" t="s">
        <v>470</v>
      </c>
      <c r="D238" s="79" t="s">
        <v>0</v>
      </c>
      <c r="E238" s="76" t="s">
        <v>471</v>
      </c>
      <c r="F238" s="76" t="s">
        <v>472</v>
      </c>
      <c r="G238" s="76" t="s">
        <v>473</v>
      </c>
      <c r="H238" s="77" t="s">
        <v>474</v>
      </c>
      <c r="I238" s="78" t="s">
        <v>475</v>
      </c>
      <c r="K238" s="31" t="s">
        <v>153</v>
      </c>
    </row>
    <row r="239" spans="1:11">
      <c r="A239" s="32" t="s">
        <v>121</v>
      </c>
      <c r="B239" s="65" t="s">
        <v>164</v>
      </c>
      <c r="C239" s="66" t="s">
        <v>122</v>
      </c>
      <c r="D239" s="67">
        <f>700-56</f>
        <v>644</v>
      </c>
      <c r="E239" s="33"/>
      <c r="F239" s="33"/>
      <c r="G239" s="33"/>
      <c r="H239" s="33"/>
      <c r="I239" s="33"/>
    </row>
    <row r="240" spans="1:11">
      <c r="B240" s="28"/>
      <c r="C240" s="28"/>
      <c r="D240" s="29"/>
      <c r="F240" s="34"/>
      <c r="G240" s="34"/>
      <c r="H240" s="34"/>
      <c r="I240" s="30"/>
    </row>
    <row r="241" spans="1:9" s="47" customFormat="1" ht="15"/>
    <row r="242" spans="1:9" s="47" customFormat="1" ht="15"/>
    <row r="243" spans="1:9" s="47" customFormat="1" ht="15">
      <c r="A243" s="101" t="s">
        <v>190</v>
      </c>
      <c r="B243" s="101"/>
      <c r="C243" s="101"/>
      <c r="D243" s="101"/>
      <c r="E243" s="101"/>
    </row>
    <row r="244" spans="1:9" s="47" customFormat="1" ht="15">
      <c r="A244" s="96" t="s">
        <v>164</v>
      </c>
      <c r="B244" s="97"/>
      <c r="C244" s="97"/>
      <c r="D244" s="97"/>
      <c r="E244" s="98"/>
    </row>
    <row r="245" spans="1:9" s="47" customFormat="1" ht="45">
      <c r="A245" s="1" t="s">
        <v>2</v>
      </c>
      <c r="B245" s="2" t="s">
        <v>3</v>
      </c>
      <c r="C245" s="2" t="s">
        <v>4</v>
      </c>
      <c r="D245" s="1" t="s">
        <v>5</v>
      </c>
      <c r="E245" s="2" t="s">
        <v>6</v>
      </c>
    </row>
    <row r="246" spans="1:9" s="47" customFormat="1" ht="22.5">
      <c r="A246" s="1">
        <v>1</v>
      </c>
      <c r="B246" s="14" t="s">
        <v>26</v>
      </c>
      <c r="C246" s="2" t="s">
        <v>35</v>
      </c>
      <c r="D246" s="1" t="s">
        <v>7</v>
      </c>
      <c r="E246" s="4"/>
    </row>
    <row r="247" spans="1:9" s="47" customFormat="1" ht="22.5">
      <c r="A247" s="1">
        <v>2</v>
      </c>
      <c r="B247" s="3" t="s">
        <v>165</v>
      </c>
      <c r="C247" s="2" t="s">
        <v>166</v>
      </c>
      <c r="D247" s="1" t="s">
        <v>7</v>
      </c>
      <c r="E247" s="4"/>
    </row>
    <row r="248" spans="1:9" s="47" customFormat="1" ht="33.75">
      <c r="A248" s="1">
        <f t="shared" ref="A248:A253" si="3">A247+1</f>
        <v>3</v>
      </c>
      <c r="B248" s="3" t="s">
        <v>167</v>
      </c>
      <c r="C248" s="2" t="s">
        <v>9</v>
      </c>
      <c r="D248" s="1" t="s">
        <v>7</v>
      </c>
      <c r="E248" s="4"/>
    </row>
    <row r="249" spans="1:9" s="47" customFormat="1" ht="45">
      <c r="A249" s="1">
        <f t="shared" si="3"/>
        <v>4</v>
      </c>
      <c r="B249" s="3" t="s">
        <v>168</v>
      </c>
      <c r="C249" s="2" t="s">
        <v>11</v>
      </c>
      <c r="D249" s="1" t="s">
        <v>32</v>
      </c>
      <c r="E249" s="4"/>
    </row>
    <row r="250" spans="1:9" s="47" customFormat="1" ht="22.5">
      <c r="A250" s="1">
        <f t="shared" si="3"/>
        <v>5</v>
      </c>
      <c r="B250" s="3" t="s">
        <v>169</v>
      </c>
      <c r="C250" s="2" t="s">
        <v>41</v>
      </c>
      <c r="D250" s="1" t="s">
        <v>170</v>
      </c>
      <c r="E250" s="4"/>
    </row>
    <row r="251" spans="1:9" s="47" customFormat="1" ht="15">
      <c r="A251" s="1">
        <f t="shared" si="3"/>
        <v>6</v>
      </c>
      <c r="B251" s="37" t="s">
        <v>171</v>
      </c>
      <c r="C251" s="2" t="s">
        <v>9</v>
      </c>
      <c r="D251" s="1" t="s">
        <v>7</v>
      </c>
      <c r="E251" s="4"/>
    </row>
    <row r="252" spans="1:9" s="47" customFormat="1" ht="33.75">
      <c r="A252" s="1">
        <f t="shared" si="3"/>
        <v>7</v>
      </c>
      <c r="B252" s="3" t="s">
        <v>172</v>
      </c>
      <c r="C252" s="2" t="s">
        <v>9</v>
      </c>
      <c r="D252" s="1" t="s">
        <v>7</v>
      </c>
      <c r="E252" s="4"/>
    </row>
    <row r="253" spans="1:9" s="47" customFormat="1" ht="15">
      <c r="A253" s="1">
        <f t="shared" si="3"/>
        <v>8</v>
      </c>
      <c r="B253" s="3" t="s">
        <v>173</v>
      </c>
      <c r="C253" s="2" t="s">
        <v>9</v>
      </c>
      <c r="D253" s="1" t="s">
        <v>7</v>
      </c>
      <c r="E253" s="4"/>
    </row>
    <row r="254" spans="1:9" s="47" customFormat="1" ht="15">
      <c r="A254" s="7"/>
      <c r="B254" s="8"/>
      <c r="C254" s="9"/>
      <c r="D254" s="7"/>
      <c r="E254" s="10"/>
    </row>
    <row r="255" spans="1:9" s="47" customFormat="1" ht="15">
      <c r="A255" s="7"/>
      <c r="B255" s="8"/>
      <c r="C255" s="9"/>
      <c r="D255" s="7"/>
      <c r="E255" s="10"/>
    </row>
    <row r="256" spans="1:9">
      <c r="B256" s="28" t="s">
        <v>225</v>
      </c>
      <c r="C256" s="28"/>
      <c r="D256" s="29"/>
      <c r="F256" s="30"/>
      <c r="G256" s="30"/>
      <c r="H256" s="27"/>
      <c r="I256" s="30"/>
    </row>
    <row r="257" spans="1:11" s="31" customFormat="1" ht="102">
      <c r="A257" s="77" t="s">
        <v>468</v>
      </c>
      <c r="B257" s="77" t="s">
        <v>469</v>
      </c>
      <c r="C257" s="77" t="s">
        <v>470</v>
      </c>
      <c r="D257" s="79" t="s">
        <v>0</v>
      </c>
      <c r="E257" s="76" t="s">
        <v>471</v>
      </c>
      <c r="F257" s="76" t="s">
        <v>472</v>
      </c>
      <c r="G257" s="76" t="s">
        <v>473</v>
      </c>
      <c r="H257" s="77" t="s">
        <v>474</v>
      </c>
      <c r="I257" s="78" t="s">
        <v>475</v>
      </c>
      <c r="K257" s="31" t="s">
        <v>153</v>
      </c>
    </row>
    <row r="258" spans="1:11">
      <c r="A258" s="32" t="s">
        <v>121</v>
      </c>
      <c r="B258" s="65" t="s">
        <v>174</v>
      </c>
      <c r="C258" s="66" t="s">
        <v>122</v>
      </c>
      <c r="D258" s="67">
        <f>600-48</f>
        <v>552</v>
      </c>
      <c r="E258" s="33"/>
      <c r="F258" s="33"/>
      <c r="G258" s="33"/>
      <c r="H258" s="33"/>
      <c r="I258" s="33"/>
    </row>
    <row r="259" spans="1:11">
      <c r="B259" s="28"/>
      <c r="C259" s="28"/>
      <c r="D259" s="29"/>
      <c r="F259" s="34"/>
      <c r="G259" s="34"/>
      <c r="H259" s="34"/>
      <c r="I259" s="30"/>
    </row>
    <row r="260" spans="1:11" s="47" customFormat="1" ht="15"/>
    <row r="261" spans="1:11" s="47" customFormat="1" ht="15">
      <c r="A261" s="101" t="s">
        <v>191</v>
      </c>
      <c r="B261" s="101"/>
      <c r="C261" s="101"/>
      <c r="D261" s="101"/>
      <c r="E261" s="101"/>
    </row>
    <row r="262" spans="1:11" s="47" customFormat="1" ht="45">
      <c r="A262" s="1" t="s">
        <v>2</v>
      </c>
      <c r="B262" s="2" t="s">
        <v>3</v>
      </c>
      <c r="C262" s="2" t="s">
        <v>4</v>
      </c>
      <c r="D262" s="1" t="s">
        <v>5</v>
      </c>
      <c r="E262" s="2" t="s">
        <v>6</v>
      </c>
    </row>
    <row r="263" spans="1:11" s="47" customFormat="1" ht="15">
      <c r="A263" s="99" t="s">
        <v>174</v>
      </c>
      <c r="B263" s="100"/>
      <c r="C263" s="100"/>
      <c r="D263" s="100"/>
      <c r="E263" s="100"/>
    </row>
    <row r="264" spans="1:11" s="47" customFormat="1" ht="22.5">
      <c r="A264" s="1">
        <v>1</v>
      </c>
      <c r="B264" s="14" t="s">
        <v>51</v>
      </c>
      <c r="C264" s="2" t="s">
        <v>35</v>
      </c>
      <c r="D264" s="1" t="s">
        <v>7</v>
      </c>
      <c r="E264" s="4"/>
    </row>
    <row r="265" spans="1:11" s="47" customFormat="1" ht="22.5">
      <c r="A265" s="1">
        <v>2</v>
      </c>
      <c r="B265" s="3" t="s">
        <v>175</v>
      </c>
      <c r="C265" s="2" t="s">
        <v>9</v>
      </c>
      <c r="D265" s="1"/>
      <c r="E265" s="4"/>
    </row>
    <row r="266" spans="1:11" s="47" customFormat="1" ht="33.75">
      <c r="A266" s="1">
        <v>3</v>
      </c>
      <c r="B266" s="38" t="s">
        <v>176</v>
      </c>
      <c r="C266" s="39" t="s">
        <v>11</v>
      </c>
      <c r="D266" s="40" t="s">
        <v>32</v>
      </c>
      <c r="E266" s="4"/>
    </row>
    <row r="267" spans="1:11" s="47" customFormat="1" ht="22.5">
      <c r="A267" s="1">
        <v>4</v>
      </c>
      <c r="B267" s="38" t="s">
        <v>177</v>
      </c>
      <c r="C267" s="39" t="s">
        <v>178</v>
      </c>
      <c r="D267" s="40" t="s">
        <v>7</v>
      </c>
      <c r="E267" s="4"/>
    </row>
    <row r="268" spans="1:11" s="47" customFormat="1" ht="45">
      <c r="A268" s="1">
        <v>5</v>
      </c>
      <c r="B268" s="38" t="s">
        <v>179</v>
      </c>
      <c r="C268" s="39" t="s">
        <v>9</v>
      </c>
      <c r="D268" s="40" t="s">
        <v>16</v>
      </c>
      <c r="E268" s="4"/>
    </row>
    <row r="269" spans="1:11" s="47" customFormat="1" ht="22.5">
      <c r="A269" s="1">
        <v>6</v>
      </c>
      <c r="B269" s="38" t="s">
        <v>180</v>
      </c>
      <c r="C269" s="39" t="s">
        <v>9</v>
      </c>
      <c r="D269" s="40" t="s">
        <v>7</v>
      </c>
      <c r="E269" s="4"/>
    </row>
    <row r="270" spans="1:11" s="47" customFormat="1" ht="15">
      <c r="A270" s="7"/>
      <c r="B270" s="8"/>
      <c r="C270" s="9"/>
      <c r="D270" s="7"/>
      <c r="E270" s="10"/>
    </row>
    <row r="271" spans="1:11" s="47" customFormat="1" ht="15">
      <c r="A271" s="41"/>
      <c r="B271" s="42"/>
      <c r="C271" s="42"/>
      <c r="D271" s="42"/>
      <c r="E271" s="42"/>
    </row>
    <row r="272" spans="1:11">
      <c r="B272" s="28" t="s">
        <v>226</v>
      </c>
      <c r="C272" s="28"/>
      <c r="D272" s="29"/>
      <c r="F272" s="30"/>
      <c r="G272" s="30"/>
      <c r="H272" s="27"/>
      <c r="I272" s="30"/>
    </row>
    <row r="273" spans="1:11" s="31" customFormat="1" ht="102">
      <c r="A273" s="77" t="s">
        <v>468</v>
      </c>
      <c r="B273" s="77" t="s">
        <v>469</v>
      </c>
      <c r="C273" s="77" t="s">
        <v>470</v>
      </c>
      <c r="D273" s="79" t="s">
        <v>0</v>
      </c>
      <c r="E273" s="76" t="s">
        <v>471</v>
      </c>
      <c r="F273" s="76" t="s">
        <v>472</v>
      </c>
      <c r="G273" s="76" t="s">
        <v>473</v>
      </c>
      <c r="H273" s="77" t="s">
        <v>474</v>
      </c>
      <c r="I273" s="78" t="s">
        <v>475</v>
      </c>
      <c r="K273" s="31" t="s">
        <v>153</v>
      </c>
    </row>
    <row r="274" spans="1:11">
      <c r="A274" s="32" t="s">
        <v>121</v>
      </c>
      <c r="B274" s="65" t="s">
        <v>181</v>
      </c>
      <c r="C274" s="66" t="s">
        <v>122</v>
      </c>
      <c r="D274" s="67">
        <f>600-48</f>
        <v>552</v>
      </c>
      <c r="E274" s="33"/>
      <c r="F274" s="33"/>
      <c r="G274" s="33"/>
      <c r="H274" s="33"/>
      <c r="I274" s="33"/>
    </row>
    <row r="275" spans="1:11">
      <c r="B275" s="28"/>
      <c r="C275" s="28"/>
      <c r="D275" s="29"/>
      <c r="F275" s="34"/>
      <c r="G275" s="34"/>
      <c r="H275" s="34"/>
      <c r="I275" s="30"/>
    </row>
    <row r="276" spans="1:11" s="47" customFormat="1" ht="15">
      <c r="A276" s="41"/>
      <c r="B276" s="42"/>
      <c r="C276" s="42"/>
      <c r="D276" s="42"/>
      <c r="E276" s="42"/>
    </row>
    <row r="277" spans="1:11" s="47" customFormat="1" ht="15"/>
    <row r="278" spans="1:11" s="47" customFormat="1" ht="15">
      <c r="A278" s="101" t="s">
        <v>215</v>
      </c>
      <c r="B278" s="101"/>
      <c r="C278" s="101"/>
      <c r="D278" s="101"/>
      <c r="E278" s="101"/>
    </row>
    <row r="279" spans="1:11" s="47" customFormat="1" ht="45">
      <c r="A279" s="1" t="s">
        <v>2</v>
      </c>
      <c r="B279" s="2" t="s">
        <v>3</v>
      </c>
      <c r="C279" s="2" t="s">
        <v>4</v>
      </c>
      <c r="D279" s="1" t="s">
        <v>5</v>
      </c>
      <c r="E279" s="2" t="s">
        <v>6</v>
      </c>
    </row>
    <row r="280" spans="1:11" s="47" customFormat="1" ht="15">
      <c r="A280" s="99" t="s">
        <v>181</v>
      </c>
      <c r="B280" s="100"/>
      <c r="C280" s="100"/>
      <c r="D280" s="100"/>
      <c r="E280" s="100"/>
    </row>
    <row r="281" spans="1:11" s="47" customFormat="1" ht="33.75">
      <c r="A281" s="1">
        <v>1</v>
      </c>
      <c r="B281" s="14" t="s">
        <v>182</v>
      </c>
      <c r="C281" s="2" t="s">
        <v>9</v>
      </c>
      <c r="D281" s="1" t="s">
        <v>7</v>
      </c>
      <c r="E281" s="4"/>
    </row>
    <row r="282" spans="1:11" s="47" customFormat="1" ht="15">
      <c r="A282" s="1">
        <v>2</v>
      </c>
      <c r="B282" s="3" t="s">
        <v>183</v>
      </c>
      <c r="C282" s="2" t="s">
        <v>9</v>
      </c>
      <c r="D282" s="1" t="s">
        <v>7</v>
      </c>
      <c r="E282" s="4"/>
    </row>
    <row r="283" spans="1:11" s="47" customFormat="1" ht="15">
      <c r="A283" s="1">
        <v>3</v>
      </c>
      <c r="B283" s="3" t="s">
        <v>184</v>
      </c>
      <c r="C283" s="2" t="s">
        <v>9</v>
      </c>
      <c r="D283" s="1" t="s">
        <v>7</v>
      </c>
      <c r="E283" s="4"/>
    </row>
    <row r="284" spans="1:11" s="47" customFormat="1" ht="22.5">
      <c r="A284" s="1">
        <v>4</v>
      </c>
      <c r="B284" s="5" t="s">
        <v>185</v>
      </c>
      <c r="C284" s="2" t="s">
        <v>48</v>
      </c>
      <c r="D284" s="2">
        <v>1.2</v>
      </c>
      <c r="E284" s="6"/>
    </row>
    <row r="285" spans="1:11" s="47" customFormat="1" ht="22.5">
      <c r="A285" s="1">
        <v>5</v>
      </c>
      <c r="B285" s="3" t="s">
        <v>186</v>
      </c>
      <c r="C285" s="2" t="s">
        <v>9</v>
      </c>
      <c r="D285" s="1" t="s">
        <v>7</v>
      </c>
      <c r="E285" s="4"/>
    </row>
    <row r="289" spans="1:11">
      <c r="B289" s="28" t="s">
        <v>227</v>
      </c>
      <c r="C289" s="28"/>
      <c r="D289" s="29"/>
      <c r="F289" s="30"/>
      <c r="G289" s="30"/>
      <c r="H289" s="27"/>
      <c r="I289" s="30"/>
    </row>
    <row r="290" spans="1:11" s="31" customFormat="1" ht="102">
      <c r="A290" s="77" t="s">
        <v>468</v>
      </c>
      <c r="B290" s="77" t="s">
        <v>469</v>
      </c>
      <c r="C290" s="77" t="s">
        <v>470</v>
      </c>
      <c r="D290" s="79" t="s">
        <v>0</v>
      </c>
      <c r="E290" s="76" t="s">
        <v>471</v>
      </c>
      <c r="F290" s="76" t="s">
        <v>472</v>
      </c>
      <c r="G290" s="76" t="s">
        <v>473</v>
      </c>
      <c r="H290" s="77" t="s">
        <v>474</v>
      </c>
      <c r="I290" s="78" t="s">
        <v>475</v>
      </c>
      <c r="K290" s="31" t="s">
        <v>192</v>
      </c>
    </row>
    <row r="291" spans="1:11">
      <c r="A291" s="32" t="s">
        <v>121</v>
      </c>
      <c r="B291" s="65" t="s">
        <v>193</v>
      </c>
      <c r="C291" s="66" t="s">
        <v>122</v>
      </c>
      <c r="D291" s="67">
        <f>1000-80</f>
        <v>920</v>
      </c>
      <c r="E291" s="33"/>
      <c r="F291" s="33"/>
      <c r="G291" s="33"/>
      <c r="H291" s="33"/>
      <c r="I291" s="33"/>
    </row>
    <row r="292" spans="1:11">
      <c r="B292" s="28"/>
      <c r="C292" s="28"/>
      <c r="D292" s="29"/>
      <c r="F292" s="34"/>
      <c r="G292" s="34"/>
      <c r="H292" s="34"/>
      <c r="I292" s="30"/>
    </row>
    <row r="293" spans="1:11" s="47" customFormat="1" ht="15"/>
    <row r="294" spans="1:11" s="47" customFormat="1" ht="15">
      <c r="A294" s="101" t="s">
        <v>216</v>
      </c>
      <c r="B294" s="101"/>
      <c r="C294" s="101"/>
      <c r="D294" s="101"/>
      <c r="E294" s="101"/>
    </row>
    <row r="295" spans="1:11" s="47" customFormat="1" ht="45">
      <c r="A295" s="1" t="s">
        <v>2</v>
      </c>
      <c r="B295" s="2" t="s">
        <v>3</v>
      </c>
      <c r="C295" s="2" t="s">
        <v>4</v>
      </c>
      <c r="D295" s="1" t="s">
        <v>5</v>
      </c>
      <c r="E295" s="2" t="s">
        <v>6</v>
      </c>
    </row>
    <row r="296" spans="1:11" s="47" customFormat="1" ht="15">
      <c r="A296" s="1"/>
      <c r="B296" s="114" t="s">
        <v>194</v>
      </c>
      <c r="C296" s="115"/>
      <c r="D296" s="115"/>
      <c r="E296" s="116"/>
    </row>
    <row r="297" spans="1:11" s="47" customFormat="1" ht="15">
      <c r="A297" s="96" t="s">
        <v>195</v>
      </c>
      <c r="B297" s="97"/>
      <c r="C297" s="97"/>
      <c r="D297" s="97"/>
      <c r="E297" s="98"/>
    </row>
    <row r="298" spans="1:11" s="47" customFormat="1" ht="22.5">
      <c r="A298" s="1">
        <v>1</v>
      </c>
      <c r="B298" s="12" t="s">
        <v>196</v>
      </c>
      <c r="C298" s="2" t="s">
        <v>60</v>
      </c>
      <c r="D298" s="1" t="s">
        <v>7</v>
      </c>
      <c r="E298" s="4"/>
    </row>
    <row r="299" spans="1:11" s="47" customFormat="1" ht="22.5">
      <c r="A299" s="1">
        <f t="shared" ref="A299:A305" si="4">A298+1</f>
        <v>2</v>
      </c>
      <c r="B299" s="3" t="s">
        <v>197</v>
      </c>
      <c r="C299" s="2" t="s">
        <v>9</v>
      </c>
      <c r="D299" s="1" t="s">
        <v>7</v>
      </c>
      <c r="E299" s="4"/>
    </row>
    <row r="300" spans="1:11" s="47" customFormat="1" ht="45">
      <c r="A300" s="1">
        <f t="shared" si="4"/>
        <v>3</v>
      </c>
      <c r="B300" s="12" t="s">
        <v>198</v>
      </c>
      <c r="C300" s="2" t="s">
        <v>199</v>
      </c>
      <c r="D300" s="2" t="s">
        <v>100</v>
      </c>
      <c r="E300" s="6"/>
    </row>
    <row r="301" spans="1:11" s="47" customFormat="1" ht="22.5">
      <c r="A301" s="1">
        <f t="shared" si="4"/>
        <v>4</v>
      </c>
      <c r="B301" s="3" t="s">
        <v>200</v>
      </c>
      <c r="C301" s="2" t="s">
        <v>41</v>
      </c>
      <c r="D301" s="1" t="s">
        <v>170</v>
      </c>
      <c r="E301" s="6"/>
    </row>
    <row r="302" spans="1:11" s="47" customFormat="1" ht="22.5">
      <c r="A302" s="1">
        <f t="shared" si="4"/>
        <v>5</v>
      </c>
      <c r="B302" s="3" t="s">
        <v>201</v>
      </c>
      <c r="C302" s="2" t="s">
        <v>41</v>
      </c>
      <c r="D302" s="1" t="s">
        <v>29</v>
      </c>
      <c r="E302" s="6"/>
    </row>
    <row r="303" spans="1:11" s="47" customFormat="1" ht="22.5">
      <c r="A303" s="1">
        <f t="shared" si="4"/>
        <v>6</v>
      </c>
      <c r="B303" s="3" t="s">
        <v>202</v>
      </c>
      <c r="C303" s="2" t="s">
        <v>9</v>
      </c>
      <c r="D303" s="1" t="s">
        <v>7</v>
      </c>
      <c r="E303" s="6"/>
    </row>
    <row r="304" spans="1:11" s="47" customFormat="1" ht="22.5">
      <c r="A304" s="1">
        <f t="shared" si="4"/>
        <v>7</v>
      </c>
      <c r="B304" s="3" t="s">
        <v>203</v>
      </c>
      <c r="C304" s="2" t="s">
        <v>9</v>
      </c>
      <c r="D304" s="1" t="s">
        <v>7</v>
      </c>
      <c r="E304" s="6"/>
    </row>
    <row r="305" spans="1:9" s="47" customFormat="1" ht="45">
      <c r="A305" s="1">
        <f t="shared" si="4"/>
        <v>8</v>
      </c>
      <c r="B305" s="3" t="s">
        <v>204</v>
      </c>
      <c r="C305" s="2" t="s">
        <v>205</v>
      </c>
      <c r="D305" s="1" t="s">
        <v>32</v>
      </c>
      <c r="E305" s="6"/>
    </row>
    <row r="306" spans="1:9" s="47" customFormat="1" ht="15">
      <c r="A306" s="43"/>
      <c r="B306" s="44"/>
      <c r="C306" s="44"/>
      <c r="D306" s="44"/>
      <c r="E306" s="44"/>
    </row>
    <row r="307" spans="1:9" s="47" customFormat="1" ht="15">
      <c r="A307" s="7"/>
      <c r="B307" s="8"/>
      <c r="C307" s="9"/>
      <c r="D307" s="7"/>
      <c r="E307" s="45"/>
    </row>
    <row r="308" spans="1:9">
      <c r="B308" s="28" t="s">
        <v>228</v>
      </c>
      <c r="C308" s="28"/>
      <c r="D308" s="29"/>
      <c r="F308" s="30"/>
      <c r="G308" s="30"/>
      <c r="H308" s="27"/>
      <c r="I308" s="30"/>
    </row>
    <row r="309" spans="1:9" s="31" customFormat="1" ht="102">
      <c r="A309" s="77" t="s">
        <v>468</v>
      </c>
      <c r="B309" s="77" t="s">
        <v>469</v>
      </c>
      <c r="C309" s="77" t="s">
        <v>470</v>
      </c>
      <c r="D309" s="79" t="s">
        <v>0</v>
      </c>
      <c r="E309" s="76" t="s">
        <v>471</v>
      </c>
      <c r="F309" s="76" t="s">
        <v>472</v>
      </c>
      <c r="G309" s="76" t="s">
        <v>473</v>
      </c>
      <c r="H309" s="77" t="s">
        <v>474</v>
      </c>
      <c r="I309" s="78" t="s">
        <v>475</v>
      </c>
    </row>
    <row r="310" spans="1:9">
      <c r="A310" s="32" t="s">
        <v>121</v>
      </c>
      <c r="B310" s="65" t="s">
        <v>206</v>
      </c>
      <c r="C310" s="66" t="s">
        <v>122</v>
      </c>
      <c r="D310" s="67">
        <f>500-40</f>
        <v>460</v>
      </c>
      <c r="E310" s="33"/>
      <c r="F310" s="33"/>
      <c r="G310" s="33"/>
      <c r="H310" s="33"/>
      <c r="I310" s="33"/>
    </row>
    <row r="311" spans="1:9">
      <c r="B311" s="28"/>
      <c r="C311" s="28"/>
      <c r="D311" s="29"/>
      <c r="F311" s="34"/>
      <c r="G311" s="34"/>
      <c r="H311" s="34"/>
      <c r="I311" s="30"/>
    </row>
    <row r="312" spans="1:9" s="47" customFormat="1" ht="14.45" customHeight="1">
      <c r="A312" s="7"/>
      <c r="B312" s="8"/>
      <c r="C312" s="9"/>
      <c r="D312" s="7"/>
      <c r="E312" s="45"/>
    </row>
    <row r="313" spans="1:9" s="47" customFormat="1" ht="15">
      <c r="A313" s="101" t="s">
        <v>217</v>
      </c>
      <c r="B313" s="101"/>
      <c r="C313" s="101"/>
      <c r="D313" s="101"/>
      <c r="E313" s="101"/>
    </row>
    <row r="314" spans="1:9" s="47" customFormat="1" ht="45">
      <c r="A314" s="1" t="s">
        <v>2</v>
      </c>
      <c r="B314" s="2" t="s">
        <v>3</v>
      </c>
      <c r="C314" s="2" t="s">
        <v>4</v>
      </c>
      <c r="D314" s="1" t="s">
        <v>5</v>
      </c>
      <c r="E314" s="2" t="s">
        <v>6</v>
      </c>
    </row>
    <row r="315" spans="1:9" s="47" customFormat="1" ht="14.45" customHeight="1">
      <c r="A315" s="96" t="s">
        <v>206</v>
      </c>
      <c r="B315" s="97"/>
      <c r="C315" s="97"/>
      <c r="D315" s="97"/>
      <c r="E315" s="98"/>
    </row>
    <row r="316" spans="1:9" s="47" customFormat="1" ht="22.5">
      <c r="A316" s="1">
        <v>1</v>
      </c>
      <c r="B316" s="12" t="s">
        <v>207</v>
      </c>
      <c r="C316" s="2" t="s">
        <v>60</v>
      </c>
      <c r="D316" s="1" t="s">
        <v>7</v>
      </c>
      <c r="E316" s="4"/>
    </row>
    <row r="317" spans="1:9" s="47" customFormat="1" ht="22.5">
      <c r="A317" s="1">
        <v>2</v>
      </c>
      <c r="B317" s="3" t="s">
        <v>197</v>
      </c>
      <c r="C317" s="2" t="s">
        <v>9</v>
      </c>
      <c r="D317" s="1" t="s">
        <v>7</v>
      </c>
      <c r="E317" s="4"/>
    </row>
    <row r="318" spans="1:9" s="47" customFormat="1" ht="45">
      <c r="A318" s="1">
        <f t="shared" ref="A318:A323" si="5">A317+1</f>
        <v>3</v>
      </c>
      <c r="B318" s="46" t="s">
        <v>198</v>
      </c>
      <c r="C318" s="2" t="s">
        <v>199</v>
      </c>
      <c r="D318" s="2" t="s">
        <v>100</v>
      </c>
      <c r="E318" s="6"/>
    </row>
    <row r="319" spans="1:9" s="47" customFormat="1" ht="22.5">
      <c r="A319" s="1">
        <f t="shared" si="5"/>
        <v>4</v>
      </c>
      <c r="B319" s="3" t="s">
        <v>200</v>
      </c>
      <c r="C319" s="2" t="s">
        <v>41</v>
      </c>
      <c r="D319" s="1" t="s">
        <v>170</v>
      </c>
      <c r="E319" s="6"/>
    </row>
    <row r="320" spans="1:9" s="47" customFormat="1" ht="22.5">
      <c r="A320" s="1">
        <f t="shared" si="5"/>
        <v>5</v>
      </c>
      <c r="B320" s="3" t="s">
        <v>201</v>
      </c>
      <c r="C320" s="2" t="s">
        <v>41</v>
      </c>
      <c r="D320" s="1" t="s">
        <v>29</v>
      </c>
      <c r="E320" s="6"/>
    </row>
    <row r="321" spans="1:9" s="47" customFormat="1" ht="22.5">
      <c r="A321" s="1">
        <f t="shared" si="5"/>
        <v>6</v>
      </c>
      <c r="B321" s="3" t="s">
        <v>202</v>
      </c>
      <c r="C321" s="2" t="s">
        <v>9</v>
      </c>
      <c r="D321" s="1" t="s">
        <v>7</v>
      </c>
      <c r="E321" s="6"/>
    </row>
    <row r="322" spans="1:9" s="47" customFormat="1" ht="22.5">
      <c r="A322" s="1">
        <f t="shared" si="5"/>
        <v>7</v>
      </c>
      <c r="B322" s="3" t="s">
        <v>203</v>
      </c>
      <c r="C322" s="2" t="s">
        <v>9</v>
      </c>
      <c r="D322" s="1" t="s">
        <v>7</v>
      </c>
      <c r="E322" s="6"/>
    </row>
    <row r="323" spans="1:9" s="47" customFormat="1" ht="45">
      <c r="A323" s="1">
        <f t="shared" si="5"/>
        <v>8</v>
      </c>
      <c r="B323" s="3" t="s">
        <v>204</v>
      </c>
      <c r="C323" s="2" t="s">
        <v>205</v>
      </c>
      <c r="D323" s="1" t="s">
        <v>32</v>
      </c>
      <c r="E323" s="6"/>
    </row>
    <row r="324" spans="1:9" s="47" customFormat="1" ht="15">
      <c r="A324" s="7"/>
      <c r="B324" s="8"/>
      <c r="C324" s="9"/>
      <c r="D324" s="7"/>
      <c r="E324" s="10"/>
    </row>
    <row r="325" spans="1:9">
      <c r="B325" s="28" t="s">
        <v>229</v>
      </c>
      <c r="C325" s="28"/>
      <c r="D325" s="29"/>
      <c r="F325" s="30"/>
      <c r="G325" s="30"/>
      <c r="H325" s="27"/>
      <c r="I325" s="30"/>
    </row>
    <row r="326" spans="1:9" s="31" customFormat="1" ht="102">
      <c r="A326" s="77" t="s">
        <v>468</v>
      </c>
      <c r="B326" s="77" t="s">
        <v>469</v>
      </c>
      <c r="C326" s="77" t="s">
        <v>470</v>
      </c>
      <c r="D326" s="79" t="s">
        <v>0</v>
      </c>
      <c r="E326" s="76" t="s">
        <v>471</v>
      </c>
      <c r="F326" s="76" t="s">
        <v>472</v>
      </c>
      <c r="G326" s="76" t="s">
        <v>473</v>
      </c>
      <c r="H326" s="77" t="s">
        <v>474</v>
      </c>
      <c r="I326" s="78" t="s">
        <v>475</v>
      </c>
    </row>
    <row r="327" spans="1:9">
      <c r="A327" s="32" t="s">
        <v>121</v>
      </c>
      <c r="B327" s="65" t="s">
        <v>208</v>
      </c>
      <c r="C327" s="66" t="s">
        <v>122</v>
      </c>
      <c r="D327" s="67">
        <f>80-6</f>
        <v>74</v>
      </c>
      <c r="E327" s="33"/>
      <c r="F327" s="33"/>
      <c r="G327" s="33"/>
      <c r="H327" s="33"/>
      <c r="I327" s="33"/>
    </row>
    <row r="328" spans="1:9">
      <c r="A328" s="32" t="s">
        <v>123</v>
      </c>
      <c r="B328" s="65" t="s">
        <v>384</v>
      </c>
      <c r="C328" s="66" t="s">
        <v>122</v>
      </c>
      <c r="D328" s="67">
        <f>70-6</f>
        <v>64</v>
      </c>
      <c r="E328" s="33"/>
      <c r="F328" s="33"/>
      <c r="G328" s="33"/>
      <c r="H328" s="33"/>
      <c r="I328" s="33"/>
    </row>
    <row r="329" spans="1:9">
      <c r="A329" s="85" t="s">
        <v>476</v>
      </c>
      <c r="B329" s="86"/>
      <c r="C329" s="86"/>
      <c r="D329" s="86"/>
      <c r="E329" s="87"/>
      <c r="F329" s="81"/>
      <c r="G329" s="81"/>
      <c r="H329" s="81"/>
      <c r="I329" s="33"/>
    </row>
    <row r="330" spans="1:9" s="47" customFormat="1" ht="14.45" customHeight="1">
      <c r="A330" s="7"/>
      <c r="B330" s="8"/>
      <c r="C330" s="9"/>
      <c r="D330" s="7"/>
      <c r="E330" s="45"/>
    </row>
    <row r="331" spans="1:9" s="47" customFormat="1" ht="15">
      <c r="A331" s="101" t="s">
        <v>385</v>
      </c>
      <c r="B331" s="101"/>
      <c r="C331" s="101"/>
      <c r="D331" s="101"/>
      <c r="E331" s="101"/>
    </row>
    <row r="332" spans="1:9" s="47" customFormat="1" ht="45">
      <c r="A332" s="1" t="s">
        <v>2</v>
      </c>
      <c r="B332" s="2" t="s">
        <v>3</v>
      </c>
      <c r="C332" s="2" t="s">
        <v>4</v>
      </c>
      <c r="D332" s="1" t="s">
        <v>5</v>
      </c>
      <c r="E332" s="2" t="s">
        <v>6</v>
      </c>
    </row>
    <row r="333" spans="1:9" s="47" customFormat="1" ht="15">
      <c r="A333" s="102" t="s">
        <v>208</v>
      </c>
      <c r="B333" s="103"/>
      <c r="C333" s="103"/>
      <c r="D333" s="103"/>
      <c r="E333" s="104"/>
    </row>
    <row r="334" spans="1:9" s="47" customFormat="1" ht="45">
      <c r="A334" s="1" t="s">
        <v>2</v>
      </c>
      <c r="B334" s="2" t="s">
        <v>3</v>
      </c>
      <c r="C334" s="2" t="s">
        <v>4</v>
      </c>
      <c r="D334" s="1" t="s">
        <v>5</v>
      </c>
      <c r="E334" s="2" t="s">
        <v>6</v>
      </c>
    </row>
    <row r="335" spans="1:9" s="47" customFormat="1" ht="22.5">
      <c r="A335" s="1">
        <v>1</v>
      </c>
      <c r="B335" s="3" t="s">
        <v>209</v>
      </c>
      <c r="C335" s="2" t="s">
        <v>60</v>
      </c>
      <c r="D335" s="1" t="s">
        <v>7</v>
      </c>
      <c r="E335" s="4"/>
    </row>
    <row r="336" spans="1:9" s="47" customFormat="1" ht="45">
      <c r="A336" s="1">
        <v>2</v>
      </c>
      <c r="B336" s="3" t="s">
        <v>210</v>
      </c>
      <c r="C336" s="2" t="s">
        <v>9</v>
      </c>
      <c r="D336" s="1" t="s">
        <v>7</v>
      </c>
      <c r="E336" s="4"/>
    </row>
    <row r="337" spans="1:5" s="47" customFormat="1" ht="45">
      <c r="A337" s="1">
        <f t="shared" ref="A337:A339" si="6">A336+1</f>
        <v>3</v>
      </c>
      <c r="B337" s="12" t="s">
        <v>211</v>
      </c>
      <c r="C337" s="2" t="s">
        <v>199</v>
      </c>
      <c r="D337" s="2" t="s">
        <v>32</v>
      </c>
      <c r="E337" s="6"/>
    </row>
    <row r="338" spans="1:5" s="47" customFormat="1" ht="22.5">
      <c r="A338" s="1">
        <f t="shared" si="6"/>
        <v>4</v>
      </c>
      <c r="B338" s="3" t="s">
        <v>212</v>
      </c>
      <c r="C338" s="2" t="s">
        <v>11</v>
      </c>
      <c r="D338" s="1">
        <v>1.2</v>
      </c>
      <c r="E338" s="6"/>
    </row>
    <row r="339" spans="1:5" s="47" customFormat="1" ht="22.5">
      <c r="A339" s="1">
        <f t="shared" si="6"/>
        <v>5</v>
      </c>
      <c r="B339" s="3" t="s">
        <v>213</v>
      </c>
      <c r="C339" s="2" t="s">
        <v>9</v>
      </c>
      <c r="D339" s="1" t="s">
        <v>7</v>
      </c>
      <c r="E339" s="6"/>
    </row>
    <row r="340" spans="1:5" s="47" customFormat="1" ht="15">
      <c r="A340" s="1">
        <v>8</v>
      </c>
      <c r="B340" s="3" t="s">
        <v>214</v>
      </c>
      <c r="C340" s="2" t="s">
        <v>9</v>
      </c>
      <c r="D340" s="1" t="s">
        <v>7</v>
      </c>
      <c r="E340" s="6"/>
    </row>
    <row r="341" spans="1:5" s="47" customFormat="1" ht="15">
      <c r="A341" s="7"/>
      <c r="B341" s="8"/>
      <c r="C341" s="9"/>
      <c r="D341" s="7"/>
      <c r="E341" s="45"/>
    </row>
    <row r="342" spans="1:5" s="47" customFormat="1" ht="15">
      <c r="A342" s="101" t="s">
        <v>386</v>
      </c>
      <c r="B342" s="101"/>
      <c r="C342" s="101"/>
      <c r="D342" s="101"/>
      <c r="E342" s="101"/>
    </row>
    <row r="343" spans="1:5" s="47" customFormat="1" ht="45">
      <c r="A343" s="1" t="s">
        <v>2</v>
      </c>
      <c r="B343" s="2" t="s">
        <v>3</v>
      </c>
      <c r="C343" s="2" t="s">
        <v>4</v>
      </c>
      <c r="D343" s="1" t="s">
        <v>5</v>
      </c>
      <c r="E343" s="2" t="s">
        <v>6</v>
      </c>
    </row>
    <row r="344" spans="1:5" s="47" customFormat="1" ht="15">
      <c r="A344" s="102" t="s">
        <v>208</v>
      </c>
      <c r="B344" s="103"/>
      <c r="C344" s="103"/>
      <c r="D344" s="103"/>
      <c r="E344" s="104"/>
    </row>
    <row r="345" spans="1:5" s="47" customFormat="1" ht="45">
      <c r="A345" s="1" t="s">
        <v>2</v>
      </c>
      <c r="B345" s="2" t="s">
        <v>3</v>
      </c>
      <c r="C345" s="2" t="s">
        <v>4</v>
      </c>
      <c r="D345" s="1" t="s">
        <v>5</v>
      </c>
      <c r="E345" s="2" t="s">
        <v>6</v>
      </c>
    </row>
    <row r="346" spans="1:5" s="47" customFormat="1" ht="22.5">
      <c r="A346" s="1">
        <v>1</v>
      </c>
      <c r="B346" s="12" t="s">
        <v>196</v>
      </c>
      <c r="C346" s="2" t="s">
        <v>60</v>
      </c>
      <c r="D346" s="1" t="s">
        <v>7</v>
      </c>
      <c r="E346" s="4"/>
    </row>
    <row r="347" spans="1:5" s="47" customFormat="1" ht="33.75">
      <c r="A347" s="1">
        <v>2</v>
      </c>
      <c r="B347" s="3" t="s">
        <v>387</v>
      </c>
      <c r="C347" s="2" t="s">
        <v>9</v>
      </c>
      <c r="D347" s="1" t="s">
        <v>7</v>
      </c>
      <c r="E347" s="4"/>
    </row>
    <row r="348" spans="1:5" s="47" customFormat="1" ht="45">
      <c r="A348" s="1">
        <f t="shared" ref="A348:A350" si="7">A347+1</f>
        <v>3</v>
      </c>
      <c r="B348" s="12" t="s">
        <v>388</v>
      </c>
      <c r="C348" s="2" t="s">
        <v>199</v>
      </c>
      <c r="D348" s="2">
        <v>1.2</v>
      </c>
      <c r="E348" s="6"/>
    </row>
    <row r="349" spans="1:5" s="47" customFormat="1" ht="22.5">
      <c r="A349" s="1">
        <f t="shared" si="7"/>
        <v>4</v>
      </c>
      <c r="B349" s="3" t="s">
        <v>389</v>
      </c>
      <c r="C349" s="2" t="s">
        <v>9</v>
      </c>
      <c r="D349" s="1" t="s">
        <v>7</v>
      </c>
      <c r="E349" s="6"/>
    </row>
    <row r="350" spans="1:5" s="47" customFormat="1" ht="22.5">
      <c r="A350" s="1">
        <f t="shared" si="7"/>
        <v>5</v>
      </c>
      <c r="B350" s="3" t="s">
        <v>390</v>
      </c>
      <c r="C350" s="2" t="s">
        <v>9</v>
      </c>
      <c r="D350" s="1" t="s">
        <v>7</v>
      </c>
      <c r="E350" s="6"/>
    </row>
    <row r="351" spans="1:5" s="47" customFormat="1" ht="22.5">
      <c r="A351" s="1">
        <v>7</v>
      </c>
      <c r="B351" s="3" t="s">
        <v>391</v>
      </c>
      <c r="C351" s="2" t="s">
        <v>11</v>
      </c>
      <c r="D351" s="1">
        <v>1.2</v>
      </c>
      <c r="E351" s="6"/>
    </row>
    <row r="354" spans="1:11">
      <c r="B354" s="28" t="s">
        <v>392</v>
      </c>
      <c r="C354" s="28"/>
      <c r="D354" s="29"/>
      <c r="F354" s="30"/>
      <c r="G354" s="30"/>
      <c r="H354" s="27"/>
      <c r="I354" s="30"/>
    </row>
    <row r="355" spans="1:11" s="31" customFormat="1" ht="102">
      <c r="A355" s="77" t="s">
        <v>468</v>
      </c>
      <c r="B355" s="77" t="s">
        <v>469</v>
      </c>
      <c r="C355" s="77" t="s">
        <v>470</v>
      </c>
      <c r="D355" s="79" t="s">
        <v>0</v>
      </c>
      <c r="E355" s="76" t="s">
        <v>471</v>
      </c>
      <c r="F355" s="76" t="s">
        <v>472</v>
      </c>
      <c r="G355" s="76" t="s">
        <v>473</v>
      </c>
      <c r="H355" s="77" t="s">
        <v>474</v>
      </c>
      <c r="I355" s="78" t="s">
        <v>475</v>
      </c>
      <c r="K355" s="31" t="s">
        <v>230</v>
      </c>
    </row>
    <row r="356" spans="1:11">
      <c r="A356" s="32" t="s">
        <v>121</v>
      </c>
      <c r="B356" s="65" t="s">
        <v>231</v>
      </c>
      <c r="C356" s="66" t="s">
        <v>122</v>
      </c>
      <c r="D356" s="67">
        <f>800-64</f>
        <v>736</v>
      </c>
      <c r="E356" s="33"/>
      <c r="F356" s="33"/>
      <c r="G356" s="33"/>
      <c r="H356" s="33"/>
      <c r="I356" s="33"/>
    </row>
    <row r="357" spans="1:11">
      <c r="B357" s="62"/>
      <c r="C357" s="62"/>
      <c r="D357" s="63"/>
      <c r="F357" s="34"/>
      <c r="G357" s="34"/>
      <c r="H357" s="34"/>
      <c r="I357" s="30"/>
    </row>
    <row r="358" spans="1:11" s="47" customFormat="1" ht="15"/>
    <row r="359" spans="1:11" s="47" customFormat="1" ht="15"/>
    <row r="360" spans="1:11" s="47" customFormat="1" ht="15">
      <c r="A360" s="101" t="s">
        <v>393</v>
      </c>
      <c r="B360" s="101"/>
      <c r="C360" s="101"/>
      <c r="D360" s="101"/>
      <c r="E360" s="101"/>
    </row>
    <row r="361" spans="1:11" s="47" customFormat="1" ht="45">
      <c r="A361" s="1" t="s">
        <v>2</v>
      </c>
      <c r="B361" s="2" t="s">
        <v>3</v>
      </c>
      <c r="C361" s="2" t="s">
        <v>4</v>
      </c>
      <c r="D361" s="1" t="s">
        <v>5</v>
      </c>
      <c r="E361" s="2" t="s">
        <v>6</v>
      </c>
    </row>
    <row r="362" spans="1:11" s="47" customFormat="1" ht="15">
      <c r="A362" s="99" t="s">
        <v>231</v>
      </c>
      <c r="B362" s="100"/>
      <c r="C362" s="100"/>
      <c r="D362" s="100"/>
      <c r="E362" s="100"/>
    </row>
    <row r="363" spans="1:11" s="47" customFormat="1" ht="22.5">
      <c r="A363" s="1">
        <f>1</f>
        <v>1</v>
      </c>
      <c r="B363" s="3" t="s">
        <v>232</v>
      </c>
      <c r="C363" s="2" t="s">
        <v>233</v>
      </c>
      <c r="D363" s="1" t="s">
        <v>7</v>
      </c>
      <c r="E363" s="4"/>
    </row>
    <row r="364" spans="1:11" s="47" customFormat="1" ht="67.5">
      <c r="A364" s="1">
        <f t="shared" ref="A364:A368" si="8">A363+1</f>
        <v>2</v>
      </c>
      <c r="B364" s="3" t="s">
        <v>234</v>
      </c>
      <c r="C364" s="2" t="s">
        <v>9</v>
      </c>
      <c r="D364" s="1" t="s">
        <v>7</v>
      </c>
      <c r="E364" s="4"/>
    </row>
    <row r="365" spans="1:11" s="47" customFormat="1" ht="15">
      <c r="A365" s="1">
        <v>3</v>
      </c>
      <c r="B365" s="5" t="s">
        <v>235</v>
      </c>
      <c r="C365" s="2" t="s">
        <v>9</v>
      </c>
      <c r="D365" s="1" t="s">
        <v>7</v>
      </c>
      <c r="E365" s="36"/>
    </row>
    <row r="366" spans="1:11" s="47" customFormat="1" ht="45.75" customHeight="1">
      <c r="A366" s="1">
        <f t="shared" si="8"/>
        <v>4</v>
      </c>
      <c r="B366" s="5" t="s">
        <v>236</v>
      </c>
      <c r="C366" s="2" t="s">
        <v>178</v>
      </c>
      <c r="D366" s="1" t="s">
        <v>7</v>
      </c>
      <c r="E366" s="6"/>
    </row>
    <row r="367" spans="1:11" s="47" customFormat="1" ht="67.5">
      <c r="A367" s="1">
        <f t="shared" si="8"/>
        <v>5</v>
      </c>
      <c r="B367" s="5" t="s">
        <v>237</v>
      </c>
      <c r="C367" s="2" t="s">
        <v>238</v>
      </c>
      <c r="D367" s="2" t="s">
        <v>24</v>
      </c>
      <c r="E367" s="6"/>
    </row>
    <row r="368" spans="1:11" s="47" customFormat="1" ht="45">
      <c r="A368" s="1">
        <f t="shared" si="8"/>
        <v>6</v>
      </c>
      <c r="B368" s="5" t="s">
        <v>239</v>
      </c>
      <c r="C368" s="2" t="s">
        <v>240</v>
      </c>
      <c r="D368" s="2" t="s">
        <v>24</v>
      </c>
      <c r="E368" s="6"/>
    </row>
    <row r="369" spans="1:11" s="47" customFormat="1" ht="15">
      <c r="A369" s="1">
        <v>7</v>
      </c>
      <c r="B369" s="5" t="s">
        <v>241</v>
      </c>
      <c r="C369" s="2" t="s">
        <v>41</v>
      </c>
      <c r="D369" s="2" t="s">
        <v>29</v>
      </c>
      <c r="E369" s="6"/>
    </row>
    <row r="370" spans="1:11" s="47" customFormat="1" ht="15">
      <c r="A370" s="1">
        <v>8</v>
      </c>
      <c r="B370" s="5" t="s">
        <v>242</v>
      </c>
      <c r="C370" s="2" t="s">
        <v>41</v>
      </c>
      <c r="D370" s="2" t="s">
        <v>29</v>
      </c>
      <c r="E370" s="6"/>
      <c r="I370" s="49"/>
    </row>
    <row r="371" spans="1:11" s="47" customFormat="1" ht="33.75">
      <c r="A371" s="1">
        <v>9</v>
      </c>
      <c r="B371" s="5" t="s">
        <v>243</v>
      </c>
      <c r="C371" s="2" t="s">
        <v>11</v>
      </c>
      <c r="D371" s="2" t="s">
        <v>32</v>
      </c>
      <c r="E371" s="6"/>
    </row>
    <row r="372" spans="1:11" s="47" customFormat="1" ht="15">
      <c r="A372" s="7"/>
      <c r="B372" s="8"/>
      <c r="C372" s="9"/>
      <c r="D372" s="7"/>
      <c r="E372" s="10"/>
    </row>
    <row r="373" spans="1:11">
      <c r="B373" s="28" t="s">
        <v>394</v>
      </c>
      <c r="C373" s="28"/>
      <c r="D373" s="29"/>
      <c r="F373" s="30"/>
      <c r="G373" s="30"/>
      <c r="H373" s="27"/>
      <c r="I373" s="30"/>
    </row>
    <row r="374" spans="1:11" s="31" customFormat="1" ht="102">
      <c r="A374" s="77" t="s">
        <v>468</v>
      </c>
      <c r="B374" s="77" t="s">
        <v>469</v>
      </c>
      <c r="C374" s="77" t="s">
        <v>470</v>
      </c>
      <c r="D374" s="79" t="s">
        <v>0</v>
      </c>
      <c r="E374" s="76" t="s">
        <v>471</v>
      </c>
      <c r="F374" s="76" t="s">
        <v>472</v>
      </c>
      <c r="G374" s="76" t="s">
        <v>473</v>
      </c>
      <c r="H374" s="77" t="s">
        <v>474</v>
      </c>
      <c r="I374" s="78" t="s">
        <v>475</v>
      </c>
      <c r="K374" s="31" t="s">
        <v>230</v>
      </c>
    </row>
    <row r="375" spans="1:11" ht="25.5">
      <c r="A375" s="32" t="s">
        <v>121</v>
      </c>
      <c r="B375" s="65" t="s">
        <v>244</v>
      </c>
      <c r="C375" s="66" t="s">
        <v>122</v>
      </c>
      <c r="D375" s="67">
        <f>800-64</f>
        <v>736</v>
      </c>
      <c r="E375" s="33"/>
      <c r="F375" s="33"/>
      <c r="G375" s="33"/>
      <c r="H375" s="33"/>
      <c r="I375" s="33"/>
    </row>
    <row r="376" spans="1:11">
      <c r="B376" s="28"/>
      <c r="C376" s="28"/>
      <c r="D376" s="29"/>
      <c r="F376" s="34"/>
      <c r="G376" s="34"/>
      <c r="H376" s="34"/>
      <c r="I376" s="30"/>
    </row>
    <row r="377" spans="1:11" s="47" customFormat="1" ht="15"/>
    <row r="378" spans="1:11" s="47" customFormat="1" ht="15">
      <c r="A378" s="101" t="s">
        <v>395</v>
      </c>
      <c r="B378" s="101"/>
      <c r="C378" s="101"/>
      <c r="D378" s="101"/>
      <c r="E378" s="101"/>
    </row>
    <row r="379" spans="1:11" s="47" customFormat="1" ht="45">
      <c r="A379" s="1" t="s">
        <v>2</v>
      </c>
      <c r="B379" s="2" t="s">
        <v>3</v>
      </c>
      <c r="C379" s="2" t="s">
        <v>4</v>
      </c>
      <c r="D379" s="1" t="s">
        <v>5</v>
      </c>
      <c r="E379" s="2" t="s">
        <v>6</v>
      </c>
    </row>
    <row r="380" spans="1:11" s="47" customFormat="1" ht="15">
      <c r="A380" s="99" t="s">
        <v>244</v>
      </c>
      <c r="B380" s="100"/>
      <c r="C380" s="100"/>
      <c r="D380" s="100"/>
      <c r="E380" s="100"/>
    </row>
    <row r="381" spans="1:11" s="47" customFormat="1" ht="74.25" customHeight="1">
      <c r="A381" s="1">
        <v>1</v>
      </c>
      <c r="B381" s="3" t="s">
        <v>234</v>
      </c>
      <c r="C381" s="2" t="s">
        <v>9</v>
      </c>
      <c r="D381" s="1" t="s">
        <v>7</v>
      </c>
      <c r="E381" s="4"/>
    </row>
    <row r="382" spans="1:11" s="47" customFormat="1" ht="15">
      <c r="A382" s="1">
        <v>2</v>
      </c>
      <c r="B382" s="5" t="s">
        <v>235</v>
      </c>
      <c r="C382" s="2" t="s">
        <v>9</v>
      </c>
      <c r="D382" s="1" t="s">
        <v>7</v>
      </c>
      <c r="E382" s="36"/>
    </row>
    <row r="383" spans="1:11" s="47" customFormat="1" ht="33.75" customHeight="1">
      <c r="A383" s="1">
        <f t="shared" ref="A383:A385" si="9">A382+1</f>
        <v>3</v>
      </c>
      <c r="B383" s="5" t="s">
        <v>236</v>
      </c>
      <c r="C383" s="2" t="s">
        <v>178</v>
      </c>
      <c r="D383" s="1" t="s">
        <v>7</v>
      </c>
      <c r="E383" s="6"/>
    </row>
    <row r="384" spans="1:11" s="47" customFormat="1" ht="67.5">
      <c r="A384" s="1">
        <f t="shared" si="9"/>
        <v>4</v>
      </c>
      <c r="B384" s="5" t="s">
        <v>237</v>
      </c>
      <c r="C384" s="2" t="s">
        <v>238</v>
      </c>
      <c r="D384" s="2" t="s">
        <v>24</v>
      </c>
      <c r="E384" s="6"/>
    </row>
    <row r="385" spans="1:11" s="47" customFormat="1" ht="39.75" customHeight="1">
      <c r="A385" s="1">
        <f t="shared" si="9"/>
        <v>5</v>
      </c>
      <c r="B385" s="5" t="s">
        <v>239</v>
      </c>
      <c r="C385" s="2" t="s">
        <v>240</v>
      </c>
      <c r="D385" s="2" t="s">
        <v>24</v>
      </c>
      <c r="E385" s="6"/>
    </row>
    <row r="386" spans="1:11" s="47" customFormat="1" ht="15">
      <c r="A386" s="1">
        <v>6</v>
      </c>
      <c r="B386" s="5" t="s">
        <v>241</v>
      </c>
      <c r="C386" s="2" t="s">
        <v>41</v>
      </c>
      <c r="D386" s="2" t="s">
        <v>29</v>
      </c>
      <c r="E386" s="6"/>
    </row>
    <row r="387" spans="1:11" s="47" customFormat="1" ht="15">
      <c r="A387" s="1">
        <v>7</v>
      </c>
      <c r="B387" s="5" t="s">
        <v>242</v>
      </c>
      <c r="C387" s="2" t="s">
        <v>41</v>
      </c>
      <c r="D387" s="2" t="s">
        <v>29</v>
      </c>
      <c r="E387" s="6"/>
      <c r="I387" s="49"/>
    </row>
    <row r="388" spans="1:11" s="47" customFormat="1" ht="33.75">
      <c r="A388" s="1">
        <v>8</v>
      </c>
      <c r="B388" s="5" t="s">
        <v>243</v>
      </c>
      <c r="C388" s="2" t="s">
        <v>11</v>
      </c>
      <c r="D388" s="2" t="s">
        <v>32</v>
      </c>
      <c r="E388" s="6"/>
    </row>
    <row r="389" spans="1:11" s="47" customFormat="1" ht="15">
      <c r="A389" s="7"/>
      <c r="B389" s="8"/>
      <c r="C389" s="9"/>
      <c r="D389" s="7"/>
      <c r="E389" s="10"/>
    </row>
    <row r="390" spans="1:11">
      <c r="B390" s="28" t="s">
        <v>396</v>
      </c>
      <c r="C390" s="28"/>
      <c r="D390" s="29"/>
      <c r="F390" s="30"/>
      <c r="G390" s="30"/>
      <c r="H390" s="27"/>
      <c r="I390" s="30"/>
    </row>
    <row r="391" spans="1:11" s="31" customFormat="1" ht="102">
      <c r="A391" s="77" t="s">
        <v>468</v>
      </c>
      <c r="B391" s="77" t="s">
        <v>469</v>
      </c>
      <c r="C391" s="77" t="s">
        <v>470</v>
      </c>
      <c r="D391" s="79" t="s">
        <v>0</v>
      </c>
      <c r="E391" s="76" t="s">
        <v>471</v>
      </c>
      <c r="F391" s="76" t="s">
        <v>472</v>
      </c>
      <c r="G391" s="76" t="s">
        <v>473</v>
      </c>
      <c r="H391" s="77" t="s">
        <v>474</v>
      </c>
      <c r="I391" s="78" t="s">
        <v>475</v>
      </c>
    </row>
    <row r="392" spans="1:11">
      <c r="A392" s="32" t="s">
        <v>121</v>
      </c>
      <c r="B392" s="65" t="s">
        <v>245</v>
      </c>
      <c r="C392" s="66" t="s">
        <v>122</v>
      </c>
      <c r="D392" s="67">
        <f>150-12</f>
        <v>138</v>
      </c>
      <c r="E392" s="33"/>
      <c r="F392" s="33"/>
      <c r="G392" s="33"/>
      <c r="H392" s="33"/>
      <c r="I392" s="33"/>
      <c r="K392" s="27" t="s">
        <v>246</v>
      </c>
    </row>
    <row r="393" spans="1:11">
      <c r="B393" s="28"/>
      <c r="C393" s="28"/>
      <c r="D393" s="29"/>
      <c r="F393" s="34"/>
      <c r="G393" s="34"/>
      <c r="H393" s="34"/>
      <c r="I393" s="30"/>
    </row>
    <row r="394" spans="1:11" s="47" customFormat="1" ht="15"/>
    <row r="395" spans="1:11" s="47" customFormat="1" ht="15"/>
    <row r="396" spans="1:11" s="47" customFormat="1" ht="15">
      <c r="A396" s="101" t="s">
        <v>397</v>
      </c>
      <c r="B396" s="101"/>
      <c r="C396" s="101"/>
      <c r="D396" s="101"/>
      <c r="E396" s="101"/>
    </row>
    <row r="397" spans="1:11" s="47" customFormat="1" ht="45">
      <c r="A397" s="1" t="s">
        <v>2</v>
      </c>
      <c r="B397" s="2" t="s">
        <v>3</v>
      </c>
      <c r="C397" s="2" t="s">
        <v>4</v>
      </c>
      <c r="D397" s="1" t="s">
        <v>5</v>
      </c>
      <c r="E397" s="2" t="s">
        <v>6</v>
      </c>
    </row>
    <row r="398" spans="1:11" s="47" customFormat="1" ht="15">
      <c r="A398" s="99" t="s">
        <v>247</v>
      </c>
      <c r="B398" s="100"/>
      <c r="C398" s="100"/>
      <c r="D398" s="100"/>
      <c r="E398" s="100"/>
    </row>
    <row r="399" spans="1:11" s="47" customFormat="1" ht="67.5">
      <c r="A399" s="1">
        <v>1</v>
      </c>
      <c r="B399" s="3" t="s">
        <v>248</v>
      </c>
      <c r="C399" s="2" t="s">
        <v>9</v>
      </c>
      <c r="D399" s="1" t="s">
        <v>7</v>
      </c>
      <c r="E399" s="4"/>
    </row>
    <row r="400" spans="1:11" s="47" customFormat="1" ht="22.5">
      <c r="A400" s="1">
        <v>2</v>
      </c>
      <c r="B400" s="3" t="s">
        <v>249</v>
      </c>
      <c r="C400" s="2" t="s">
        <v>9</v>
      </c>
      <c r="D400" s="1" t="s">
        <v>7</v>
      </c>
      <c r="E400" s="4"/>
    </row>
    <row r="401" spans="1:11" s="47" customFormat="1" ht="78.75">
      <c r="A401" s="1">
        <v>3</v>
      </c>
      <c r="B401" s="5" t="s">
        <v>250</v>
      </c>
      <c r="C401" s="2" t="s">
        <v>251</v>
      </c>
      <c r="D401" s="1">
        <v>1.2</v>
      </c>
      <c r="E401" s="6"/>
    </row>
    <row r="402" spans="1:11" s="47" customFormat="1" ht="45">
      <c r="A402" s="1">
        <f>A401+1</f>
        <v>4</v>
      </c>
      <c r="B402" s="5" t="s">
        <v>252</v>
      </c>
      <c r="C402" s="2" t="s">
        <v>253</v>
      </c>
      <c r="D402" s="2" t="s">
        <v>24</v>
      </c>
      <c r="E402" s="6"/>
    </row>
    <row r="403" spans="1:11" s="47" customFormat="1" ht="30.75" customHeight="1">
      <c r="A403" s="1">
        <f t="shared" ref="A403:A404" si="10">A402+1</f>
        <v>5</v>
      </c>
      <c r="B403" s="5" t="s">
        <v>254</v>
      </c>
      <c r="C403" s="2" t="s">
        <v>255</v>
      </c>
      <c r="D403" s="2" t="s">
        <v>170</v>
      </c>
      <c r="E403" s="6"/>
    </row>
    <row r="404" spans="1:11" s="47" customFormat="1" ht="33.75">
      <c r="A404" s="1">
        <f t="shared" si="10"/>
        <v>6</v>
      </c>
      <c r="B404" s="11" t="s">
        <v>256</v>
      </c>
      <c r="C404" s="2" t="s">
        <v>9</v>
      </c>
      <c r="D404" s="1" t="s">
        <v>7</v>
      </c>
      <c r="E404" s="6" t="s">
        <v>257</v>
      </c>
    </row>
    <row r="405" spans="1:11" s="47" customFormat="1" ht="15">
      <c r="A405" s="7"/>
      <c r="B405" s="8"/>
      <c r="C405" s="9"/>
      <c r="D405" s="7"/>
      <c r="E405" s="10"/>
    </row>
    <row r="406" spans="1:11">
      <c r="B406" s="28" t="s">
        <v>398</v>
      </c>
      <c r="C406" s="28"/>
      <c r="D406" s="29"/>
      <c r="F406" s="30"/>
      <c r="G406" s="30"/>
      <c r="H406" s="27"/>
      <c r="I406" s="30"/>
    </row>
    <row r="407" spans="1:11" s="31" customFormat="1" ht="102">
      <c r="A407" s="77" t="s">
        <v>468</v>
      </c>
      <c r="B407" s="77" t="s">
        <v>469</v>
      </c>
      <c r="C407" s="77" t="s">
        <v>470</v>
      </c>
      <c r="D407" s="79" t="s">
        <v>0</v>
      </c>
      <c r="E407" s="76" t="s">
        <v>471</v>
      </c>
      <c r="F407" s="76" t="s">
        <v>472</v>
      </c>
      <c r="G407" s="76" t="s">
        <v>473</v>
      </c>
      <c r="H407" s="77" t="s">
        <v>474</v>
      </c>
      <c r="I407" s="78" t="s">
        <v>475</v>
      </c>
    </row>
    <row r="408" spans="1:11">
      <c r="A408" s="32" t="s">
        <v>121</v>
      </c>
      <c r="B408" s="65" t="s">
        <v>258</v>
      </c>
      <c r="C408" s="66" t="s">
        <v>122</v>
      </c>
      <c r="D408" s="67">
        <f>100-8</f>
        <v>92</v>
      </c>
      <c r="E408" s="33"/>
      <c r="F408" s="33"/>
      <c r="G408" s="33"/>
      <c r="H408" s="33"/>
      <c r="I408" s="33"/>
      <c r="K408" s="27" t="s">
        <v>246</v>
      </c>
    </row>
    <row r="409" spans="1:11">
      <c r="A409" s="69"/>
      <c r="B409" s="70"/>
      <c r="C409" s="71"/>
      <c r="D409" s="72"/>
      <c r="F409" s="30"/>
      <c r="G409" s="30"/>
      <c r="I409" s="30"/>
    </row>
    <row r="410" spans="1:11">
      <c r="B410" s="28"/>
      <c r="C410" s="28"/>
      <c r="D410" s="29"/>
      <c r="F410" s="34"/>
      <c r="G410" s="34"/>
      <c r="H410" s="34"/>
      <c r="I410" s="30"/>
    </row>
    <row r="411" spans="1:11" s="47" customFormat="1" ht="15">
      <c r="A411" s="101" t="s">
        <v>399</v>
      </c>
      <c r="B411" s="101"/>
      <c r="C411" s="101"/>
      <c r="D411" s="101"/>
      <c r="E411" s="101"/>
    </row>
    <row r="412" spans="1:11" s="47" customFormat="1" ht="45">
      <c r="A412" s="1" t="s">
        <v>2</v>
      </c>
      <c r="B412" s="2" t="s">
        <v>3</v>
      </c>
      <c r="C412" s="2" t="s">
        <v>4</v>
      </c>
      <c r="D412" s="1" t="s">
        <v>5</v>
      </c>
      <c r="E412" s="2" t="s">
        <v>6</v>
      </c>
    </row>
    <row r="413" spans="1:11" s="47" customFormat="1" ht="15">
      <c r="A413" s="99" t="s">
        <v>258</v>
      </c>
      <c r="B413" s="100"/>
      <c r="C413" s="100"/>
      <c r="D413" s="100"/>
      <c r="E413" s="100"/>
    </row>
    <row r="414" spans="1:11" s="47" customFormat="1" ht="67.5">
      <c r="A414" s="1">
        <v>1</v>
      </c>
      <c r="B414" s="3" t="s">
        <v>259</v>
      </c>
      <c r="C414" s="2" t="s">
        <v>9</v>
      </c>
      <c r="D414" s="1" t="s">
        <v>7</v>
      </c>
      <c r="E414" s="4"/>
    </row>
    <row r="415" spans="1:11" s="47" customFormat="1" ht="22.5">
      <c r="A415" s="1">
        <v>2</v>
      </c>
      <c r="B415" s="5" t="s">
        <v>260</v>
      </c>
      <c r="C415" s="2" t="s">
        <v>178</v>
      </c>
      <c r="D415" s="1" t="s">
        <v>7</v>
      </c>
      <c r="E415" s="6"/>
    </row>
    <row r="416" spans="1:11" s="47" customFormat="1" ht="45">
      <c r="A416" s="1">
        <f t="shared" ref="A416:A422" si="11">A415+1</f>
        <v>3</v>
      </c>
      <c r="B416" s="5" t="s">
        <v>261</v>
      </c>
      <c r="C416" s="2" t="s">
        <v>262</v>
      </c>
      <c r="D416" s="2" t="s">
        <v>32</v>
      </c>
      <c r="E416" s="2"/>
    </row>
    <row r="417" spans="1:11" s="47" customFormat="1" ht="22.5">
      <c r="A417" s="1">
        <f t="shared" si="11"/>
        <v>4</v>
      </c>
      <c r="B417" s="15" t="s">
        <v>263</v>
      </c>
      <c r="C417" s="2" t="s">
        <v>9</v>
      </c>
      <c r="D417" s="1" t="s">
        <v>7</v>
      </c>
      <c r="E417" s="2"/>
    </row>
    <row r="418" spans="1:11" s="47" customFormat="1" ht="33.75">
      <c r="A418" s="1">
        <f t="shared" si="11"/>
        <v>5</v>
      </c>
      <c r="B418" s="15" t="s">
        <v>264</v>
      </c>
      <c r="C418" s="2" t="s">
        <v>9</v>
      </c>
      <c r="D418" s="1" t="s">
        <v>7</v>
      </c>
      <c r="E418" s="2"/>
    </row>
    <row r="419" spans="1:11" s="47" customFormat="1" ht="33.75" customHeight="1">
      <c r="A419" s="1">
        <f t="shared" si="11"/>
        <v>6</v>
      </c>
      <c r="B419" s="5" t="s">
        <v>265</v>
      </c>
      <c r="C419" s="2" t="s">
        <v>9</v>
      </c>
      <c r="D419" s="1" t="s">
        <v>7</v>
      </c>
      <c r="E419" s="2"/>
    </row>
    <row r="420" spans="1:11" s="47" customFormat="1" ht="39.75" customHeight="1">
      <c r="A420" s="1">
        <f t="shared" si="11"/>
        <v>7</v>
      </c>
      <c r="B420" s="5" t="s">
        <v>266</v>
      </c>
      <c r="C420" s="2" t="s">
        <v>9</v>
      </c>
      <c r="D420" s="1" t="s">
        <v>7</v>
      </c>
      <c r="E420" s="2"/>
    </row>
    <row r="421" spans="1:11" s="47" customFormat="1" ht="45">
      <c r="A421" s="1">
        <f t="shared" si="11"/>
        <v>8</v>
      </c>
      <c r="B421" s="5" t="s">
        <v>267</v>
      </c>
      <c r="C421" s="2" t="s">
        <v>253</v>
      </c>
      <c r="D421" s="2" t="s">
        <v>24</v>
      </c>
      <c r="E421" s="2"/>
    </row>
    <row r="422" spans="1:11" s="47" customFormat="1" ht="15">
      <c r="A422" s="1">
        <f t="shared" si="11"/>
        <v>9</v>
      </c>
      <c r="B422" s="5" t="s">
        <v>268</v>
      </c>
      <c r="C422" s="2" t="s">
        <v>41</v>
      </c>
      <c r="D422" s="2" t="s">
        <v>29</v>
      </c>
      <c r="E422" s="2"/>
    </row>
    <row r="423" spans="1:11" s="47" customFormat="1" ht="15">
      <c r="A423" s="7"/>
      <c r="B423" s="82"/>
      <c r="C423" s="9"/>
      <c r="D423" s="9"/>
      <c r="E423" s="9"/>
    </row>
    <row r="424" spans="1:11" s="47" customFormat="1" ht="15"/>
    <row r="425" spans="1:11">
      <c r="B425" s="28" t="s">
        <v>400</v>
      </c>
      <c r="C425" s="28"/>
      <c r="D425" s="29"/>
      <c r="F425" s="30"/>
      <c r="G425" s="30"/>
      <c r="H425" s="27"/>
      <c r="I425" s="30"/>
    </row>
    <row r="426" spans="1:11" s="31" customFormat="1" ht="102">
      <c r="A426" s="77" t="s">
        <v>468</v>
      </c>
      <c r="B426" s="77" t="s">
        <v>469</v>
      </c>
      <c r="C426" s="77" t="s">
        <v>470</v>
      </c>
      <c r="D426" s="79" t="s">
        <v>0</v>
      </c>
      <c r="E426" s="76" t="s">
        <v>471</v>
      </c>
      <c r="F426" s="76" t="s">
        <v>472</v>
      </c>
      <c r="G426" s="76" t="s">
        <v>473</v>
      </c>
      <c r="H426" s="77" t="s">
        <v>474</v>
      </c>
      <c r="I426" s="78" t="s">
        <v>475</v>
      </c>
      <c r="K426" s="31" t="s">
        <v>192</v>
      </c>
    </row>
    <row r="427" spans="1:11" ht="25.5">
      <c r="A427" s="32" t="s">
        <v>121</v>
      </c>
      <c r="B427" s="65" t="s">
        <v>269</v>
      </c>
      <c r="C427" s="66" t="s">
        <v>122</v>
      </c>
      <c r="D427" s="67">
        <f>300-24</f>
        <v>276</v>
      </c>
      <c r="E427" s="33"/>
      <c r="F427" s="33"/>
      <c r="G427" s="33"/>
      <c r="H427" s="33"/>
      <c r="I427" s="33"/>
    </row>
    <row r="428" spans="1:11">
      <c r="B428" s="28"/>
      <c r="C428" s="28"/>
      <c r="D428" s="29"/>
      <c r="F428" s="34"/>
      <c r="G428" s="34"/>
      <c r="H428" s="34"/>
      <c r="I428" s="30"/>
    </row>
    <row r="429" spans="1:11" s="47" customFormat="1" ht="15"/>
    <row r="430" spans="1:11" s="47" customFormat="1" ht="15"/>
    <row r="431" spans="1:11" s="47" customFormat="1" ht="15">
      <c r="A431" s="101" t="s">
        <v>401</v>
      </c>
      <c r="B431" s="101"/>
      <c r="C431" s="101"/>
      <c r="D431" s="101"/>
      <c r="E431" s="101"/>
    </row>
    <row r="432" spans="1:11" s="47" customFormat="1" ht="45">
      <c r="A432" s="1" t="s">
        <v>2</v>
      </c>
      <c r="B432" s="2" t="s">
        <v>3</v>
      </c>
      <c r="C432" s="2" t="s">
        <v>4</v>
      </c>
      <c r="D432" s="1" t="s">
        <v>5</v>
      </c>
      <c r="E432" s="2" t="s">
        <v>6</v>
      </c>
    </row>
    <row r="433" spans="1:9" s="47" customFormat="1" ht="15">
      <c r="A433" s="99" t="s">
        <v>269</v>
      </c>
      <c r="B433" s="100"/>
      <c r="C433" s="100"/>
      <c r="D433" s="100"/>
      <c r="E433" s="100"/>
    </row>
    <row r="434" spans="1:9" s="47" customFormat="1" ht="15">
      <c r="A434" s="1">
        <v>1</v>
      </c>
      <c r="B434" s="3" t="s">
        <v>270</v>
      </c>
      <c r="C434" s="2" t="s">
        <v>271</v>
      </c>
      <c r="D434" s="1" t="s">
        <v>7</v>
      </c>
      <c r="E434" s="37"/>
    </row>
    <row r="435" spans="1:9" s="47" customFormat="1" ht="33.75">
      <c r="A435" s="1">
        <v>2</v>
      </c>
      <c r="B435" s="3" t="s">
        <v>272</v>
      </c>
      <c r="C435" s="2" t="s">
        <v>9</v>
      </c>
      <c r="D435" s="1" t="s">
        <v>7</v>
      </c>
      <c r="E435" s="37"/>
    </row>
    <row r="436" spans="1:9" s="47" customFormat="1" ht="22.5">
      <c r="A436" s="1">
        <f t="shared" ref="A436:A445" si="12">A435+1</f>
        <v>3</v>
      </c>
      <c r="B436" s="15" t="s">
        <v>273</v>
      </c>
      <c r="C436" s="2" t="s">
        <v>274</v>
      </c>
      <c r="D436" s="1" t="s">
        <v>7</v>
      </c>
      <c r="E436" s="4"/>
    </row>
    <row r="437" spans="1:9" s="47" customFormat="1" ht="67.5">
      <c r="A437" s="1">
        <f t="shared" si="12"/>
        <v>4</v>
      </c>
      <c r="B437" s="13" t="s">
        <v>275</v>
      </c>
      <c r="C437" s="2" t="s">
        <v>276</v>
      </c>
      <c r="D437" s="1" t="s">
        <v>7</v>
      </c>
      <c r="E437" s="4"/>
    </row>
    <row r="438" spans="1:9" s="47" customFormat="1" ht="15">
      <c r="A438" s="1">
        <f t="shared" si="12"/>
        <v>5</v>
      </c>
      <c r="B438" s="13" t="s">
        <v>277</v>
      </c>
      <c r="C438" s="2" t="s">
        <v>41</v>
      </c>
      <c r="D438" s="1" t="s">
        <v>29</v>
      </c>
      <c r="E438" s="4"/>
    </row>
    <row r="439" spans="1:9" s="47" customFormat="1" ht="67.5">
      <c r="A439" s="1">
        <f t="shared" si="12"/>
        <v>6</v>
      </c>
      <c r="B439" s="13" t="s">
        <v>278</v>
      </c>
      <c r="C439" s="2" t="s">
        <v>279</v>
      </c>
      <c r="D439" s="1" t="s">
        <v>24</v>
      </c>
      <c r="E439" s="4"/>
    </row>
    <row r="440" spans="1:9" s="47" customFormat="1" ht="15">
      <c r="A440" s="1">
        <f t="shared" si="12"/>
        <v>7</v>
      </c>
      <c r="B440" s="13" t="s">
        <v>280</v>
      </c>
      <c r="C440" s="2" t="s">
        <v>41</v>
      </c>
      <c r="D440" s="1" t="s">
        <v>29</v>
      </c>
      <c r="E440" s="4"/>
    </row>
    <row r="441" spans="1:9" s="47" customFormat="1" ht="15">
      <c r="A441" s="1">
        <f t="shared" si="12"/>
        <v>8</v>
      </c>
      <c r="B441" s="3" t="s">
        <v>281</v>
      </c>
      <c r="C441" s="2" t="s">
        <v>9</v>
      </c>
      <c r="D441" s="1" t="s">
        <v>7</v>
      </c>
      <c r="E441" s="37"/>
    </row>
    <row r="442" spans="1:9" s="47" customFormat="1" ht="15">
      <c r="A442" s="1">
        <f t="shared" si="12"/>
        <v>9</v>
      </c>
      <c r="B442" s="3" t="s">
        <v>282</v>
      </c>
      <c r="C442" s="2" t="s">
        <v>283</v>
      </c>
      <c r="D442" s="1" t="s">
        <v>7</v>
      </c>
      <c r="E442" s="37"/>
    </row>
    <row r="443" spans="1:9" s="47" customFormat="1" ht="56.25">
      <c r="A443" s="1">
        <f t="shared" si="12"/>
        <v>10</v>
      </c>
      <c r="B443" s="3" t="s">
        <v>284</v>
      </c>
      <c r="C443" s="2" t="s">
        <v>285</v>
      </c>
      <c r="D443" s="2" t="s">
        <v>286</v>
      </c>
      <c r="E443" s="4"/>
    </row>
    <row r="444" spans="1:9" s="47" customFormat="1" ht="56.25">
      <c r="A444" s="1">
        <f t="shared" si="12"/>
        <v>11</v>
      </c>
      <c r="B444" s="3" t="s">
        <v>287</v>
      </c>
      <c r="C444" s="2" t="s">
        <v>288</v>
      </c>
      <c r="D444" s="2">
        <v>1.2</v>
      </c>
      <c r="E444" s="4"/>
    </row>
    <row r="445" spans="1:9" s="47" customFormat="1" ht="67.5">
      <c r="A445" s="1">
        <f t="shared" si="12"/>
        <v>12</v>
      </c>
      <c r="B445" s="3" t="s">
        <v>289</v>
      </c>
      <c r="C445" s="2" t="s">
        <v>290</v>
      </c>
      <c r="D445" s="1">
        <v>1.2</v>
      </c>
      <c r="E445" s="4"/>
    </row>
    <row r="446" spans="1:9" s="47" customFormat="1" ht="15">
      <c r="A446" s="7"/>
      <c r="B446" s="8"/>
      <c r="C446" s="9"/>
      <c r="D446" s="7"/>
      <c r="E446" s="10"/>
    </row>
    <row r="447" spans="1:9" s="47" customFormat="1" ht="15"/>
    <row r="448" spans="1:9">
      <c r="B448" s="28" t="s">
        <v>402</v>
      </c>
      <c r="C448" s="28"/>
      <c r="D448" s="29"/>
      <c r="F448" s="30"/>
      <c r="G448" s="30"/>
      <c r="H448" s="27"/>
      <c r="I448" s="30"/>
    </row>
    <row r="449" spans="1:11" s="31" customFormat="1" ht="102">
      <c r="A449" s="77" t="s">
        <v>468</v>
      </c>
      <c r="B449" s="77" t="s">
        <v>469</v>
      </c>
      <c r="C449" s="77" t="s">
        <v>470</v>
      </c>
      <c r="D449" s="79" t="s">
        <v>0</v>
      </c>
      <c r="E449" s="76" t="s">
        <v>471</v>
      </c>
      <c r="F449" s="76" t="s">
        <v>472</v>
      </c>
      <c r="G449" s="76" t="s">
        <v>473</v>
      </c>
      <c r="H449" s="77" t="s">
        <v>474</v>
      </c>
      <c r="I449" s="78" t="s">
        <v>475</v>
      </c>
      <c r="K449" s="31" t="s">
        <v>246</v>
      </c>
    </row>
    <row r="450" spans="1:11" ht="25.5">
      <c r="A450" s="32" t="s">
        <v>121</v>
      </c>
      <c r="B450" s="65" t="s">
        <v>269</v>
      </c>
      <c r="C450" s="66" t="s">
        <v>122</v>
      </c>
      <c r="D450" s="67">
        <f>300-24</f>
        <v>276</v>
      </c>
      <c r="E450" s="33"/>
      <c r="F450" s="33"/>
      <c r="G450" s="33"/>
      <c r="H450" s="33"/>
      <c r="I450" s="33"/>
    </row>
    <row r="451" spans="1:11">
      <c r="B451" s="28"/>
      <c r="C451" s="28"/>
      <c r="D451" s="29"/>
      <c r="F451" s="34"/>
      <c r="G451" s="34"/>
      <c r="H451" s="34"/>
      <c r="I451" s="30"/>
    </row>
    <row r="452" spans="1:11" s="47" customFormat="1" ht="15"/>
    <row r="453" spans="1:11" s="47" customFormat="1" ht="15"/>
    <row r="454" spans="1:11" s="47" customFormat="1" ht="15">
      <c r="A454" s="101" t="s">
        <v>403</v>
      </c>
      <c r="B454" s="101"/>
      <c r="C454" s="101"/>
      <c r="D454" s="101"/>
      <c r="E454" s="101"/>
    </row>
    <row r="455" spans="1:11" s="47" customFormat="1" ht="15">
      <c r="A455" s="99" t="s">
        <v>291</v>
      </c>
      <c r="B455" s="100"/>
      <c r="C455" s="100"/>
      <c r="D455" s="100"/>
      <c r="E455" s="100"/>
    </row>
    <row r="456" spans="1:11" s="47" customFormat="1" ht="45">
      <c r="A456" s="1" t="s">
        <v>2</v>
      </c>
      <c r="B456" s="2" t="s">
        <v>3</v>
      </c>
      <c r="C456" s="2" t="s">
        <v>4</v>
      </c>
      <c r="D456" s="1" t="s">
        <v>5</v>
      </c>
      <c r="E456" s="2" t="s">
        <v>6</v>
      </c>
      <c r="F456" s="52"/>
      <c r="G456" s="9"/>
    </row>
    <row r="457" spans="1:11" s="47" customFormat="1" ht="41.25" customHeight="1">
      <c r="A457" s="1">
        <v>1</v>
      </c>
      <c r="B457" s="5" t="s">
        <v>292</v>
      </c>
      <c r="C457" s="2" t="s">
        <v>11</v>
      </c>
      <c r="D457" s="2">
        <v>1.2</v>
      </c>
      <c r="E457" s="6"/>
    </row>
    <row r="458" spans="1:11" s="47" customFormat="1" ht="56.25">
      <c r="A458" s="1">
        <v>2</v>
      </c>
      <c r="B458" s="3" t="s">
        <v>284</v>
      </c>
      <c r="C458" s="2" t="s">
        <v>285</v>
      </c>
      <c r="D458" s="2">
        <v>1.2</v>
      </c>
      <c r="E458" s="4"/>
    </row>
    <row r="459" spans="1:11" s="47" customFormat="1" ht="67.5">
      <c r="A459" s="1">
        <v>3</v>
      </c>
      <c r="B459" s="12" t="s">
        <v>293</v>
      </c>
      <c r="C459" s="2" t="s">
        <v>276</v>
      </c>
      <c r="D459" s="1" t="s">
        <v>7</v>
      </c>
      <c r="E459" s="4"/>
    </row>
    <row r="460" spans="1:11" s="47" customFormat="1" ht="33.75">
      <c r="A460" s="1">
        <v>4</v>
      </c>
      <c r="B460" s="53" t="s">
        <v>294</v>
      </c>
      <c r="C460" s="2" t="s">
        <v>283</v>
      </c>
      <c r="D460" s="1" t="s">
        <v>7</v>
      </c>
      <c r="E460" s="4"/>
    </row>
    <row r="461" spans="1:11" s="47" customFormat="1" ht="15">
      <c r="A461" s="7"/>
      <c r="B461" s="8"/>
      <c r="C461" s="9"/>
      <c r="D461" s="7"/>
      <c r="E461" s="10"/>
    </row>
    <row r="462" spans="1:11" s="47" customFormat="1" ht="15"/>
    <row r="463" spans="1:11">
      <c r="B463" s="28" t="s">
        <v>404</v>
      </c>
      <c r="C463" s="28"/>
      <c r="D463" s="29"/>
      <c r="F463" s="30"/>
      <c r="G463" s="30"/>
      <c r="H463" s="27"/>
      <c r="I463" s="30"/>
    </row>
    <row r="464" spans="1:11" s="31" customFormat="1" ht="102">
      <c r="A464" s="77" t="s">
        <v>468</v>
      </c>
      <c r="B464" s="77" t="s">
        <v>469</v>
      </c>
      <c r="C464" s="77" t="s">
        <v>470</v>
      </c>
      <c r="D464" s="79" t="s">
        <v>0</v>
      </c>
      <c r="E464" s="76" t="s">
        <v>471</v>
      </c>
      <c r="F464" s="76" t="s">
        <v>472</v>
      </c>
      <c r="G464" s="76" t="s">
        <v>473</v>
      </c>
      <c r="H464" s="77" t="s">
        <v>474</v>
      </c>
      <c r="I464" s="78" t="s">
        <v>475</v>
      </c>
      <c r="K464" s="31" t="s">
        <v>295</v>
      </c>
    </row>
    <row r="465" spans="1:9" ht="25.5">
      <c r="A465" s="32" t="s">
        <v>121</v>
      </c>
      <c r="B465" s="65" t="s">
        <v>296</v>
      </c>
      <c r="C465" s="66" t="s">
        <v>122</v>
      </c>
      <c r="D465" s="67">
        <f>300-24</f>
        <v>276</v>
      </c>
      <c r="E465" s="33"/>
      <c r="F465" s="33"/>
      <c r="G465" s="33"/>
      <c r="H465" s="33"/>
      <c r="I465" s="33"/>
    </row>
    <row r="466" spans="1:9">
      <c r="B466" s="28"/>
      <c r="C466" s="28"/>
      <c r="D466" s="29"/>
      <c r="F466" s="34"/>
      <c r="G466" s="34"/>
      <c r="H466" s="34"/>
      <c r="I466" s="30"/>
    </row>
    <row r="467" spans="1:9" s="47" customFormat="1" ht="15"/>
    <row r="468" spans="1:9" s="47" customFormat="1" ht="15"/>
    <row r="469" spans="1:9" s="47" customFormat="1" ht="15">
      <c r="A469" s="101" t="s">
        <v>405</v>
      </c>
      <c r="B469" s="101"/>
      <c r="C469" s="101"/>
      <c r="D469" s="101"/>
      <c r="E469" s="101"/>
    </row>
    <row r="470" spans="1:9" s="47" customFormat="1" ht="45">
      <c r="A470" s="1" t="s">
        <v>2</v>
      </c>
      <c r="B470" s="2" t="s">
        <v>3</v>
      </c>
      <c r="C470" s="2" t="s">
        <v>4</v>
      </c>
      <c r="D470" s="1" t="s">
        <v>5</v>
      </c>
      <c r="E470" s="2" t="s">
        <v>6</v>
      </c>
    </row>
    <row r="471" spans="1:9" s="47" customFormat="1" ht="15">
      <c r="A471" s="99" t="s">
        <v>296</v>
      </c>
      <c r="B471" s="100"/>
      <c r="C471" s="100"/>
      <c r="D471" s="100"/>
      <c r="E471" s="100"/>
    </row>
    <row r="472" spans="1:9" s="47" customFormat="1" ht="15">
      <c r="A472" s="1">
        <v>1</v>
      </c>
      <c r="B472" s="3" t="s">
        <v>270</v>
      </c>
      <c r="C472" s="2" t="s">
        <v>271</v>
      </c>
      <c r="D472" s="1" t="s">
        <v>7</v>
      </c>
      <c r="E472" s="37"/>
    </row>
    <row r="473" spans="1:9" s="47" customFormat="1" ht="33.75">
      <c r="A473" s="1">
        <v>2</v>
      </c>
      <c r="B473" s="3" t="s">
        <v>272</v>
      </c>
      <c r="C473" s="2" t="s">
        <v>9</v>
      </c>
      <c r="D473" s="1" t="s">
        <v>7</v>
      </c>
      <c r="E473" s="37"/>
    </row>
    <row r="474" spans="1:9" s="47" customFormat="1" ht="33" customHeight="1">
      <c r="A474" s="1">
        <f t="shared" ref="A474:A482" si="13">A473+1</f>
        <v>3</v>
      </c>
      <c r="B474" s="5" t="s">
        <v>297</v>
      </c>
      <c r="C474" s="2" t="s">
        <v>274</v>
      </c>
      <c r="D474" s="1" t="s">
        <v>7</v>
      </c>
      <c r="E474" s="4"/>
    </row>
    <row r="475" spans="1:9" s="47" customFormat="1" ht="67.5">
      <c r="A475" s="1">
        <f t="shared" si="13"/>
        <v>4</v>
      </c>
      <c r="B475" s="13" t="s">
        <v>298</v>
      </c>
      <c r="C475" s="2" t="s">
        <v>276</v>
      </c>
      <c r="D475" s="1" t="s">
        <v>24</v>
      </c>
      <c r="E475" s="4"/>
    </row>
    <row r="476" spans="1:9" s="47" customFormat="1" ht="15">
      <c r="A476" s="1">
        <f t="shared" si="13"/>
        <v>5</v>
      </c>
      <c r="B476" s="13" t="s">
        <v>299</v>
      </c>
      <c r="C476" s="2" t="s">
        <v>41</v>
      </c>
      <c r="D476" s="1" t="s">
        <v>29</v>
      </c>
      <c r="E476" s="4"/>
    </row>
    <row r="477" spans="1:9" s="47" customFormat="1" ht="135">
      <c r="A477" s="1">
        <f t="shared" si="13"/>
        <v>6</v>
      </c>
      <c r="B477" s="13" t="s">
        <v>300</v>
      </c>
      <c r="C477" s="2" t="s">
        <v>301</v>
      </c>
      <c r="D477" s="1" t="s">
        <v>32</v>
      </c>
      <c r="E477" s="4"/>
    </row>
    <row r="478" spans="1:9" s="47" customFormat="1" ht="67.5">
      <c r="A478" s="1">
        <f t="shared" si="13"/>
        <v>7</v>
      </c>
      <c r="B478" s="13" t="s">
        <v>302</v>
      </c>
      <c r="C478" s="2" t="s">
        <v>279</v>
      </c>
      <c r="D478" s="1" t="s">
        <v>24</v>
      </c>
      <c r="E478" s="4"/>
    </row>
    <row r="479" spans="1:9" s="47" customFormat="1" ht="15">
      <c r="A479" s="1">
        <f t="shared" si="13"/>
        <v>8</v>
      </c>
      <c r="B479" s="3" t="s">
        <v>281</v>
      </c>
      <c r="C479" s="2" t="s">
        <v>9</v>
      </c>
      <c r="D479" s="1" t="s">
        <v>7</v>
      </c>
      <c r="E479" s="37"/>
    </row>
    <row r="480" spans="1:9" s="47" customFormat="1" ht="56.25">
      <c r="A480" s="1">
        <f t="shared" si="13"/>
        <v>9</v>
      </c>
      <c r="B480" s="3" t="s">
        <v>284</v>
      </c>
      <c r="C480" s="2" t="s">
        <v>285</v>
      </c>
      <c r="D480" s="2" t="s">
        <v>286</v>
      </c>
      <c r="E480" s="4"/>
    </row>
    <row r="481" spans="1:11" s="47" customFormat="1" ht="56.25">
      <c r="A481" s="1">
        <f t="shared" si="13"/>
        <v>10</v>
      </c>
      <c r="B481" s="3" t="s">
        <v>287</v>
      </c>
      <c r="C481" s="2" t="s">
        <v>288</v>
      </c>
      <c r="D481" s="2">
        <v>1.2</v>
      </c>
      <c r="E481" s="4"/>
    </row>
    <row r="482" spans="1:11" s="47" customFormat="1" ht="67.5">
      <c r="A482" s="1">
        <f t="shared" si="13"/>
        <v>11</v>
      </c>
      <c r="B482" s="3" t="s">
        <v>303</v>
      </c>
      <c r="C482" s="2" t="s">
        <v>290</v>
      </c>
      <c r="D482" s="1">
        <v>1.2</v>
      </c>
      <c r="E482" s="4"/>
    </row>
    <row r="483" spans="1:11" s="47" customFormat="1" ht="15">
      <c r="A483" s="7"/>
      <c r="B483" s="8"/>
      <c r="C483" s="9"/>
      <c r="D483" s="7"/>
      <c r="E483" s="10"/>
    </row>
    <row r="484" spans="1:11" s="47" customFormat="1" ht="15"/>
    <row r="485" spans="1:11">
      <c r="B485" s="28" t="s">
        <v>406</v>
      </c>
      <c r="C485" s="28"/>
      <c r="D485" s="29"/>
      <c r="F485" s="30"/>
      <c r="G485" s="30"/>
      <c r="H485" s="27"/>
      <c r="I485" s="30"/>
    </row>
    <row r="486" spans="1:11" s="31" customFormat="1" ht="102">
      <c r="A486" s="77" t="s">
        <v>468</v>
      </c>
      <c r="B486" s="77" t="s">
        <v>469</v>
      </c>
      <c r="C486" s="77" t="s">
        <v>470</v>
      </c>
      <c r="D486" s="79" t="s">
        <v>0</v>
      </c>
      <c r="E486" s="76" t="s">
        <v>471</v>
      </c>
      <c r="F486" s="76" t="s">
        <v>472</v>
      </c>
      <c r="G486" s="76" t="s">
        <v>473</v>
      </c>
      <c r="H486" s="77" t="s">
        <v>474</v>
      </c>
      <c r="I486" s="78" t="s">
        <v>475</v>
      </c>
    </row>
    <row r="487" spans="1:11">
      <c r="A487" s="32" t="s">
        <v>121</v>
      </c>
      <c r="B487" s="65" t="s">
        <v>304</v>
      </c>
      <c r="C487" s="66" t="s">
        <v>122</v>
      </c>
      <c r="D487" s="67">
        <f>100-8</f>
        <v>92</v>
      </c>
      <c r="E487" s="33"/>
      <c r="F487" s="33"/>
      <c r="G487" s="33"/>
      <c r="H487" s="33"/>
      <c r="I487" s="33"/>
      <c r="K487" s="27" t="s">
        <v>305</v>
      </c>
    </row>
    <row r="488" spans="1:11">
      <c r="B488" s="28"/>
      <c r="C488" s="28"/>
      <c r="D488" s="29"/>
      <c r="F488" s="34"/>
      <c r="G488" s="34"/>
      <c r="H488" s="34"/>
      <c r="I488" s="30"/>
    </row>
    <row r="489" spans="1:11" s="47" customFormat="1" ht="15"/>
    <row r="490" spans="1:11" s="47" customFormat="1" ht="15"/>
    <row r="491" spans="1:11" s="47" customFormat="1" ht="15">
      <c r="A491" s="101" t="s">
        <v>407</v>
      </c>
      <c r="B491" s="101"/>
      <c r="C491" s="101"/>
      <c r="D491" s="101"/>
      <c r="E491" s="101"/>
    </row>
    <row r="492" spans="1:11" s="47" customFormat="1" ht="45">
      <c r="A492" s="1" t="s">
        <v>2</v>
      </c>
      <c r="B492" s="2" t="s">
        <v>3</v>
      </c>
      <c r="C492" s="2" t="s">
        <v>4</v>
      </c>
      <c r="D492" s="1" t="s">
        <v>5</v>
      </c>
      <c r="E492" s="2" t="s">
        <v>6</v>
      </c>
    </row>
    <row r="493" spans="1:11" s="47" customFormat="1" ht="15">
      <c r="A493" s="99" t="s">
        <v>304</v>
      </c>
      <c r="B493" s="100"/>
      <c r="C493" s="100"/>
      <c r="D493" s="100"/>
      <c r="E493" s="100"/>
      <c r="F493" s="49" t="s">
        <v>306</v>
      </c>
      <c r="G493" s="49"/>
    </row>
    <row r="494" spans="1:11" s="47" customFormat="1" ht="33.75">
      <c r="A494" s="1">
        <v>1</v>
      </c>
      <c r="B494" s="3" t="s">
        <v>307</v>
      </c>
      <c r="C494" s="2" t="s">
        <v>9</v>
      </c>
      <c r="D494" s="1" t="s">
        <v>7</v>
      </c>
      <c r="E494" s="4"/>
    </row>
    <row r="495" spans="1:11" s="47" customFormat="1" ht="45">
      <c r="A495" s="1">
        <v>2</v>
      </c>
      <c r="B495" s="3" t="s">
        <v>308</v>
      </c>
      <c r="C495" s="2" t="s">
        <v>309</v>
      </c>
      <c r="D495" s="1" t="s">
        <v>7</v>
      </c>
      <c r="E495" s="4"/>
    </row>
    <row r="496" spans="1:11" s="47" customFormat="1" ht="112.5">
      <c r="A496" s="1">
        <v>3</v>
      </c>
      <c r="B496" s="3" t="s">
        <v>310</v>
      </c>
      <c r="C496" s="2" t="s">
        <v>311</v>
      </c>
      <c r="D496" s="1" t="s">
        <v>7</v>
      </c>
      <c r="E496" s="4"/>
    </row>
    <row r="497" spans="1:11" s="47" customFormat="1" ht="22.5">
      <c r="A497" s="1">
        <v>4</v>
      </c>
      <c r="B497" s="3" t="s">
        <v>312</v>
      </c>
      <c r="C497" s="2" t="s">
        <v>313</v>
      </c>
      <c r="D497" s="1"/>
      <c r="E497" s="4"/>
    </row>
    <row r="498" spans="1:11" s="47" customFormat="1" ht="36.75" customHeight="1">
      <c r="A498" s="1">
        <v>5</v>
      </c>
      <c r="B498" s="3" t="s">
        <v>314</v>
      </c>
      <c r="C498" s="2" t="s">
        <v>9</v>
      </c>
      <c r="D498" s="1" t="s">
        <v>7</v>
      </c>
      <c r="E498" s="4"/>
    </row>
    <row r="499" spans="1:11" s="47" customFormat="1" ht="45">
      <c r="A499" s="1">
        <f t="shared" ref="A499:A500" si="14">A498+1</f>
        <v>6</v>
      </c>
      <c r="B499" s="3" t="s">
        <v>315</v>
      </c>
      <c r="C499" s="2" t="s">
        <v>240</v>
      </c>
      <c r="D499" s="1" t="s">
        <v>24</v>
      </c>
      <c r="E499" s="4"/>
    </row>
    <row r="500" spans="1:11" s="47" customFormat="1" ht="45">
      <c r="A500" s="1">
        <f t="shared" si="14"/>
        <v>7</v>
      </c>
      <c r="B500" s="5" t="s">
        <v>316</v>
      </c>
      <c r="C500" s="2" t="s">
        <v>253</v>
      </c>
      <c r="D500" s="1" t="s">
        <v>24</v>
      </c>
      <c r="E500" s="4"/>
    </row>
    <row r="501" spans="1:11" s="47" customFormat="1" ht="15">
      <c r="A501" s="7"/>
      <c r="B501" s="8"/>
      <c r="C501" s="9"/>
      <c r="D501" s="7"/>
      <c r="E501" s="10"/>
    </row>
    <row r="502" spans="1:11" s="47" customFormat="1" ht="15"/>
    <row r="503" spans="1:11">
      <c r="B503" s="28" t="s">
        <v>408</v>
      </c>
      <c r="C503" s="28"/>
      <c r="D503" s="29"/>
      <c r="F503" s="30"/>
      <c r="G503" s="30"/>
      <c r="H503" s="27"/>
      <c r="I503" s="30"/>
    </row>
    <row r="504" spans="1:11" s="31" customFormat="1" ht="102">
      <c r="A504" s="77" t="s">
        <v>468</v>
      </c>
      <c r="B504" s="77" t="s">
        <v>469</v>
      </c>
      <c r="C504" s="77" t="s">
        <v>470</v>
      </c>
      <c r="D504" s="79" t="s">
        <v>0</v>
      </c>
      <c r="E504" s="76" t="s">
        <v>471</v>
      </c>
      <c r="F504" s="76" t="s">
        <v>472</v>
      </c>
      <c r="G504" s="76" t="s">
        <v>473</v>
      </c>
      <c r="H504" s="77" t="s">
        <v>474</v>
      </c>
      <c r="I504" s="78" t="s">
        <v>475</v>
      </c>
      <c r="K504" s="31" t="s">
        <v>317</v>
      </c>
    </row>
    <row r="505" spans="1:11" ht="25.5">
      <c r="A505" s="32" t="s">
        <v>121</v>
      </c>
      <c r="B505" s="65" t="s">
        <v>318</v>
      </c>
      <c r="C505" s="66" t="s">
        <v>122</v>
      </c>
      <c r="D505" s="67">
        <f>20-2</f>
        <v>18</v>
      </c>
      <c r="E505" s="33"/>
      <c r="F505" s="33"/>
      <c r="G505" s="33"/>
      <c r="H505" s="33"/>
      <c r="I505" s="33"/>
    </row>
    <row r="506" spans="1:11">
      <c r="B506" s="83"/>
      <c r="C506" s="83"/>
      <c r="D506" s="72"/>
      <c r="F506" s="34"/>
      <c r="G506" s="34"/>
      <c r="H506" s="34"/>
      <c r="I506" s="30"/>
    </row>
    <row r="507" spans="1:11" s="47" customFormat="1" ht="15"/>
    <row r="508" spans="1:11" s="47" customFormat="1" ht="15">
      <c r="A508" s="105" t="s">
        <v>409</v>
      </c>
      <c r="B508" s="105"/>
      <c r="C508" s="105"/>
      <c r="D508" s="105"/>
      <c r="E508" s="106"/>
    </row>
    <row r="509" spans="1:11" s="47" customFormat="1" ht="45">
      <c r="A509" s="54" t="s">
        <v>2</v>
      </c>
      <c r="B509" s="54" t="s">
        <v>3</v>
      </c>
      <c r="C509" s="54" t="s">
        <v>4</v>
      </c>
      <c r="D509" s="84" t="s">
        <v>5</v>
      </c>
      <c r="E509" s="55" t="s">
        <v>6</v>
      </c>
      <c r="F509" s="68"/>
      <c r="G509" s="68"/>
    </row>
    <row r="510" spans="1:11" s="47" customFormat="1" ht="15">
      <c r="A510" s="107" t="s">
        <v>319</v>
      </c>
      <c r="B510" s="107"/>
      <c r="C510" s="107"/>
      <c r="D510" s="107"/>
      <c r="E510" s="108"/>
      <c r="F510" s="49" t="s">
        <v>306</v>
      </c>
      <c r="G510" s="49"/>
    </row>
    <row r="511" spans="1:11" s="47" customFormat="1" ht="15">
      <c r="A511" s="55">
        <v>1</v>
      </c>
      <c r="B511" s="56" t="s">
        <v>320</v>
      </c>
      <c r="C511" s="55" t="s">
        <v>9</v>
      </c>
      <c r="D511" s="55" t="s">
        <v>7</v>
      </c>
      <c r="E511" s="55"/>
    </row>
    <row r="512" spans="1:11" s="47" customFormat="1" ht="45">
      <c r="A512" s="55">
        <v>2</v>
      </c>
      <c r="B512" s="56" t="s">
        <v>321</v>
      </c>
      <c r="C512" s="55" t="s">
        <v>253</v>
      </c>
      <c r="D512" s="55" t="s">
        <v>24</v>
      </c>
      <c r="E512" s="55"/>
    </row>
    <row r="513" spans="1:11" s="47" customFormat="1" ht="45">
      <c r="A513" s="55">
        <v>3</v>
      </c>
      <c r="B513" s="56" t="s">
        <v>322</v>
      </c>
      <c r="C513" s="55" t="s">
        <v>240</v>
      </c>
      <c r="D513" s="55" t="s">
        <v>24</v>
      </c>
      <c r="E513" s="55"/>
    </row>
    <row r="514" spans="1:11" s="47" customFormat="1" ht="33.75">
      <c r="A514" s="55">
        <v>4</v>
      </c>
      <c r="B514" s="56" t="s">
        <v>323</v>
      </c>
      <c r="C514" s="55" t="s">
        <v>9</v>
      </c>
      <c r="D514" s="55" t="s">
        <v>16</v>
      </c>
      <c r="E514" s="55"/>
    </row>
    <row r="515" spans="1:11" s="47" customFormat="1" ht="15">
      <c r="A515" s="55">
        <v>5</v>
      </c>
      <c r="B515" s="56" t="s">
        <v>324</v>
      </c>
      <c r="C515" s="55" t="s">
        <v>9</v>
      </c>
      <c r="D515" s="55" t="s">
        <v>16</v>
      </c>
      <c r="E515" s="55"/>
    </row>
    <row r="516" spans="1:11" s="47" customFormat="1" ht="15">
      <c r="A516" s="55">
        <v>6</v>
      </c>
      <c r="B516" s="56" t="s">
        <v>325</v>
      </c>
      <c r="C516" s="55" t="s">
        <v>102</v>
      </c>
      <c r="D516" s="55" t="s">
        <v>29</v>
      </c>
      <c r="E516" s="55"/>
    </row>
    <row r="517" spans="1:11" s="47" customFormat="1" ht="15">
      <c r="A517" s="7"/>
      <c r="B517" s="8"/>
      <c r="C517" s="9"/>
      <c r="D517" s="7"/>
      <c r="E517" s="10"/>
    </row>
    <row r="518" spans="1:11" s="47" customFormat="1" ht="15"/>
    <row r="519" spans="1:11">
      <c r="B519" s="28" t="s">
        <v>410</v>
      </c>
      <c r="C519" s="28"/>
      <c r="D519" s="29"/>
      <c r="F519" s="30"/>
      <c r="G519" s="30"/>
      <c r="H519" s="27"/>
      <c r="I519" s="30"/>
    </row>
    <row r="520" spans="1:11" s="31" customFormat="1" ht="102">
      <c r="A520" s="77" t="s">
        <v>468</v>
      </c>
      <c r="B520" s="77" t="s">
        <v>469</v>
      </c>
      <c r="C520" s="77" t="s">
        <v>470</v>
      </c>
      <c r="D520" s="79" t="s">
        <v>0</v>
      </c>
      <c r="E520" s="76" t="s">
        <v>471</v>
      </c>
      <c r="F520" s="76" t="s">
        <v>472</v>
      </c>
      <c r="G520" s="76" t="s">
        <v>473</v>
      </c>
      <c r="H520" s="77" t="s">
        <v>474</v>
      </c>
      <c r="I520" s="78" t="s">
        <v>475</v>
      </c>
      <c r="K520" s="31" t="s">
        <v>153</v>
      </c>
    </row>
    <row r="521" spans="1:11">
      <c r="A521" s="32" t="s">
        <v>121</v>
      </c>
      <c r="B521" s="65" t="s">
        <v>326</v>
      </c>
      <c r="C521" s="66" t="s">
        <v>122</v>
      </c>
      <c r="D521" s="67">
        <f>100-8</f>
        <v>92</v>
      </c>
      <c r="E521" s="33"/>
      <c r="F521" s="33"/>
      <c r="G521" s="33"/>
      <c r="H521" s="33"/>
      <c r="I521" s="33"/>
    </row>
    <row r="522" spans="1:11">
      <c r="B522" s="28"/>
      <c r="C522" s="28"/>
      <c r="D522" s="29"/>
      <c r="F522" s="34"/>
      <c r="G522" s="34"/>
      <c r="H522" s="34"/>
      <c r="I522" s="30"/>
    </row>
    <row r="523" spans="1:11" s="47" customFormat="1" ht="15"/>
    <row r="524" spans="1:11" s="47" customFormat="1" ht="15"/>
    <row r="525" spans="1:11" s="47" customFormat="1" ht="15">
      <c r="A525" s="101" t="s">
        <v>411</v>
      </c>
      <c r="B525" s="101"/>
      <c r="C525" s="101"/>
      <c r="D525" s="101"/>
      <c r="E525" s="101"/>
    </row>
    <row r="526" spans="1:11" s="47" customFormat="1" ht="45">
      <c r="A526" s="1" t="s">
        <v>2</v>
      </c>
      <c r="B526" s="2" t="s">
        <v>3</v>
      </c>
      <c r="C526" s="2" t="s">
        <v>4</v>
      </c>
      <c r="D526" s="1" t="s">
        <v>5</v>
      </c>
      <c r="E526" s="2" t="s">
        <v>6</v>
      </c>
    </row>
    <row r="527" spans="1:11" s="47" customFormat="1" ht="15">
      <c r="A527" s="99" t="s">
        <v>326</v>
      </c>
      <c r="B527" s="100"/>
      <c r="C527" s="100"/>
      <c r="D527" s="100"/>
      <c r="E527" s="100"/>
    </row>
    <row r="528" spans="1:11" s="47" customFormat="1" ht="22.5">
      <c r="A528" s="1">
        <v>1</v>
      </c>
      <c r="B528" s="14" t="s">
        <v>26</v>
      </c>
      <c r="C528" s="2" t="s">
        <v>35</v>
      </c>
      <c r="D528" s="1" t="s">
        <v>7</v>
      </c>
      <c r="E528" s="4"/>
    </row>
    <row r="529" spans="1:11" s="47" customFormat="1" ht="22.5">
      <c r="A529" s="1">
        <v>2</v>
      </c>
      <c r="B529" s="3" t="s">
        <v>327</v>
      </c>
      <c r="C529" s="2" t="s">
        <v>9</v>
      </c>
      <c r="D529" s="1" t="s">
        <v>7</v>
      </c>
      <c r="E529" s="4"/>
    </row>
    <row r="530" spans="1:11" s="47" customFormat="1" ht="22.5">
      <c r="A530" s="1">
        <v>3</v>
      </c>
      <c r="B530" s="3" t="s">
        <v>328</v>
      </c>
      <c r="C530" s="2" t="s">
        <v>9</v>
      </c>
      <c r="D530" s="1" t="s">
        <v>7</v>
      </c>
      <c r="E530" s="4"/>
    </row>
    <row r="531" spans="1:11" s="47" customFormat="1" ht="22.5">
      <c r="A531" s="1">
        <f>A530+1</f>
        <v>4</v>
      </c>
      <c r="B531" s="3" t="s">
        <v>329</v>
      </c>
      <c r="C531" s="2" t="s">
        <v>178</v>
      </c>
      <c r="D531" s="1" t="s">
        <v>24</v>
      </c>
      <c r="E531" s="4"/>
    </row>
    <row r="532" spans="1:11" s="47" customFormat="1" ht="15">
      <c r="A532" s="7"/>
      <c r="B532" s="8"/>
      <c r="C532" s="9"/>
      <c r="D532" s="7"/>
      <c r="E532" s="10"/>
    </row>
    <row r="533" spans="1:11" s="47" customFormat="1" ht="15"/>
    <row r="534" spans="1:11">
      <c r="B534" s="28" t="s">
        <v>412</v>
      </c>
      <c r="C534" s="28"/>
      <c r="D534" s="29"/>
      <c r="F534" s="30"/>
      <c r="G534" s="30"/>
      <c r="H534" s="27"/>
      <c r="I534" s="30"/>
    </row>
    <row r="535" spans="1:11" s="31" customFormat="1" ht="102">
      <c r="A535" s="77" t="s">
        <v>468</v>
      </c>
      <c r="B535" s="77" t="s">
        <v>469</v>
      </c>
      <c r="C535" s="77" t="s">
        <v>470</v>
      </c>
      <c r="D535" s="79" t="s">
        <v>0</v>
      </c>
      <c r="E535" s="76" t="s">
        <v>471</v>
      </c>
      <c r="F535" s="76" t="s">
        <v>472</v>
      </c>
      <c r="G535" s="76" t="s">
        <v>473</v>
      </c>
      <c r="H535" s="77" t="s">
        <v>474</v>
      </c>
      <c r="I535" s="78" t="s">
        <v>475</v>
      </c>
      <c r="K535" s="31" t="s">
        <v>295</v>
      </c>
    </row>
    <row r="536" spans="1:11">
      <c r="A536" s="32" t="s">
        <v>121</v>
      </c>
      <c r="B536" s="65" t="s">
        <v>330</v>
      </c>
      <c r="C536" s="66" t="s">
        <v>122</v>
      </c>
      <c r="D536" s="67">
        <f>50-4</f>
        <v>46</v>
      </c>
      <c r="E536" s="33"/>
      <c r="F536" s="33"/>
      <c r="G536" s="33"/>
      <c r="H536" s="33"/>
      <c r="I536" s="33"/>
    </row>
    <row r="537" spans="1:11">
      <c r="B537" s="28"/>
      <c r="C537" s="28"/>
      <c r="D537" s="29"/>
      <c r="F537" s="34"/>
      <c r="G537" s="34"/>
      <c r="H537" s="34"/>
      <c r="I537" s="30"/>
    </row>
    <row r="538" spans="1:11" s="47" customFormat="1" ht="15"/>
    <row r="539" spans="1:11" s="47" customFormat="1" ht="15"/>
    <row r="540" spans="1:11" s="47" customFormat="1" ht="15">
      <c r="A540" s="101" t="s">
        <v>413</v>
      </c>
      <c r="B540" s="101"/>
      <c r="C540" s="101"/>
      <c r="D540" s="101"/>
      <c r="E540" s="101"/>
    </row>
    <row r="541" spans="1:11" s="47" customFormat="1" ht="45">
      <c r="A541" s="1" t="s">
        <v>2</v>
      </c>
      <c r="B541" s="2" t="s">
        <v>3</v>
      </c>
      <c r="C541" s="2" t="s">
        <v>4</v>
      </c>
      <c r="D541" s="1" t="s">
        <v>5</v>
      </c>
      <c r="E541" s="2" t="s">
        <v>6</v>
      </c>
    </row>
    <row r="542" spans="1:11" s="47" customFormat="1" ht="15">
      <c r="A542" s="99" t="s">
        <v>330</v>
      </c>
      <c r="B542" s="100"/>
      <c r="C542" s="100"/>
      <c r="D542" s="100"/>
      <c r="E542" s="100"/>
    </row>
    <row r="543" spans="1:11" s="47" customFormat="1" ht="22.5">
      <c r="A543" s="1">
        <v>1</v>
      </c>
      <c r="B543" s="5" t="s">
        <v>331</v>
      </c>
      <c r="C543" s="2" t="s">
        <v>332</v>
      </c>
      <c r="D543" s="1" t="s">
        <v>7</v>
      </c>
      <c r="E543" s="4"/>
    </row>
    <row r="544" spans="1:11" s="47" customFormat="1" ht="22.5">
      <c r="A544" s="1">
        <v>2</v>
      </c>
      <c r="B544" s="3" t="s">
        <v>333</v>
      </c>
      <c r="C544" s="2" t="s">
        <v>60</v>
      </c>
      <c r="D544" s="1" t="s">
        <v>7</v>
      </c>
      <c r="E544" s="6"/>
    </row>
    <row r="545" spans="1:11" s="47" customFormat="1" ht="45">
      <c r="A545" s="1">
        <f t="shared" ref="A545:A548" si="15">A544+1</f>
        <v>3</v>
      </c>
      <c r="B545" s="5" t="s">
        <v>334</v>
      </c>
      <c r="C545" s="2" t="s">
        <v>9</v>
      </c>
      <c r="D545" s="1" t="s">
        <v>7</v>
      </c>
      <c r="E545" s="4"/>
    </row>
    <row r="546" spans="1:11" s="47" customFormat="1" ht="33" customHeight="1">
      <c r="A546" s="1">
        <f t="shared" si="15"/>
        <v>4</v>
      </c>
      <c r="B546" s="5" t="s">
        <v>335</v>
      </c>
      <c r="C546" s="2" t="s">
        <v>11</v>
      </c>
      <c r="D546" s="1">
        <v>1.2</v>
      </c>
      <c r="E546" s="4"/>
    </row>
    <row r="547" spans="1:11" s="47" customFormat="1" ht="25.5" customHeight="1">
      <c r="A547" s="1">
        <f t="shared" si="15"/>
        <v>5</v>
      </c>
      <c r="B547" s="5" t="s">
        <v>336</v>
      </c>
      <c r="C547" s="2" t="s">
        <v>11</v>
      </c>
      <c r="D547" s="1" t="s">
        <v>32</v>
      </c>
      <c r="E547" s="4"/>
    </row>
    <row r="548" spans="1:11" s="47" customFormat="1" ht="15">
      <c r="A548" s="1">
        <f t="shared" si="15"/>
        <v>6</v>
      </c>
      <c r="B548" s="3" t="s">
        <v>337</v>
      </c>
      <c r="C548" s="2" t="s">
        <v>41</v>
      </c>
      <c r="D548" s="1" t="s">
        <v>29</v>
      </c>
      <c r="E548" s="4"/>
    </row>
    <row r="549" spans="1:11" s="47" customFormat="1" ht="15">
      <c r="A549" s="7"/>
      <c r="B549" s="8"/>
      <c r="C549" s="9"/>
      <c r="D549" s="7"/>
      <c r="E549" s="10"/>
    </row>
    <row r="550" spans="1:11" s="47" customFormat="1" ht="15"/>
    <row r="551" spans="1:11">
      <c r="B551" s="28" t="s">
        <v>414</v>
      </c>
      <c r="C551" s="28"/>
      <c r="D551" s="29"/>
      <c r="F551" s="30"/>
      <c r="G551" s="30"/>
      <c r="H551" s="27"/>
      <c r="I551" s="30"/>
    </row>
    <row r="552" spans="1:11" s="31" customFormat="1" ht="102">
      <c r="A552" s="77" t="s">
        <v>468</v>
      </c>
      <c r="B552" s="77" t="s">
        <v>469</v>
      </c>
      <c r="C552" s="77" t="s">
        <v>470</v>
      </c>
      <c r="D552" s="79" t="s">
        <v>0</v>
      </c>
      <c r="E552" s="76" t="s">
        <v>471</v>
      </c>
      <c r="F552" s="76" t="s">
        <v>472</v>
      </c>
      <c r="G552" s="76" t="s">
        <v>473</v>
      </c>
      <c r="H552" s="77" t="s">
        <v>474</v>
      </c>
      <c r="I552" s="78" t="s">
        <v>475</v>
      </c>
      <c r="K552" s="31" t="s">
        <v>295</v>
      </c>
    </row>
    <row r="553" spans="1:11">
      <c r="A553" s="32" t="s">
        <v>121</v>
      </c>
      <c r="B553" s="65" t="s">
        <v>338</v>
      </c>
      <c r="C553" s="66" t="s">
        <v>122</v>
      </c>
      <c r="D553" s="67">
        <f>50-4</f>
        <v>46</v>
      </c>
      <c r="E553" s="33"/>
      <c r="F553" s="33"/>
      <c r="G553" s="33"/>
      <c r="H553" s="33"/>
      <c r="I553" s="33"/>
    </row>
    <row r="554" spans="1:11">
      <c r="A554" s="32" t="s">
        <v>123</v>
      </c>
      <c r="B554" s="65" t="s">
        <v>339</v>
      </c>
      <c r="C554" s="66" t="s">
        <v>122</v>
      </c>
      <c r="D554" s="67">
        <f>50-4</f>
        <v>46</v>
      </c>
      <c r="E554" s="33"/>
      <c r="F554" s="33"/>
      <c r="G554" s="33"/>
      <c r="H554" s="33"/>
      <c r="I554" s="33"/>
    </row>
    <row r="555" spans="1:11">
      <c r="A555" s="85" t="s">
        <v>477</v>
      </c>
      <c r="B555" s="86"/>
      <c r="C555" s="86"/>
      <c r="D555" s="86"/>
      <c r="E555" s="87"/>
      <c r="F555" s="81"/>
      <c r="G555" s="81"/>
      <c r="H555" s="81"/>
      <c r="I555" s="33"/>
    </row>
    <row r="556" spans="1:11" s="47" customFormat="1" ht="15"/>
    <row r="557" spans="1:11" s="47" customFormat="1" ht="15"/>
    <row r="558" spans="1:11" s="47" customFormat="1" ht="15">
      <c r="A558" s="101" t="s">
        <v>415</v>
      </c>
      <c r="B558" s="101"/>
      <c r="C558" s="101"/>
      <c r="D558" s="101"/>
      <c r="E558" s="101"/>
    </row>
    <row r="559" spans="1:11" s="47" customFormat="1" ht="15">
      <c r="A559" s="99" t="s">
        <v>338</v>
      </c>
      <c r="B559" s="100"/>
      <c r="C559" s="100"/>
      <c r="D559" s="100"/>
      <c r="E559" s="100"/>
    </row>
    <row r="560" spans="1:11" s="47" customFormat="1" ht="45">
      <c r="A560" s="1" t="s">
        <v>2</v>
      </c>
      <c r="B560" s="2" t="s">
        <v>3</v>
      </c>
      <c r="C560" s="2" t="s">
        <v>4</v>
      </c>
      <c r="D560" s="1" t="s">
        <v>5</v>
      </c>
      <c r="E560" s="2" t="s">
        <v>6</v>
      </c>
    </row>
    <row r="561" spans="1:11" s="47" customFormat="1" ht="45">
      <c r="A561" s="1">
        <v>1</v>
      </c>
      <c r="B561" s="5" t="s">
        <v>340</v>
      </c>
      <c r="C561" s="2" t="s">
        <v>9</v>
      </c>
      <c r="D561" s="1" t="s">
        <v>7</v>
      </c>
      <c r="E561" s="4"/>
    </row>
    <row r="562" spans="1:11" s="47" customFormat="1" ht="33.75">
      <c r="A562" s="1">
        <f>A561+1</f>
        <v>2</v>
      </c>
      <c r="B562" s="5" t="s">
        <v>341</v>
      </c>
      <c r="C562" s="2" t="s">
        <v>37</v>
      </c>
      <c r="D562" s="2">
        <v>1.2</v>
      </c>
      <c r="E562" s="4"/>
    </row>
    <row r="563" spans="1:11" s="47" customFormat="1" ht="15">
      <c r="A563" s="1">
        <f>A562+1</f>
        <v>3</v>
      </c>
      <c r="B563" s="5" t="s">
        <v>342</v>
      </c>
      <c r="C563" s="2" t="s">
        <v>9</v>
      </c>
      <c r="D563" s="1" t="s">
        <v>7</v>
      </c>
      <c r="E563" s="4"/>
    </row>
    <row r="564" spans="1:11" s="47" customFormat="1" ht="42" customHeight="1">
      <c r="A564" s="1">
        <f>A563+1</f>
        <v>4</v>
      </c>
      <c r="B564" s="5" t="s">
        <v>343</v>
      </c>
      <c r="C564" s="2" t="s">
        <v>9</v>
      </c>
      <c r="D564" s="1" t="s">
        <v>7</v>
      </c>
      <c r="E564" s="6"/>
    </row>
    <row r="565" spans="1:11" s="47" customFormat="1" ht="17.25" customHeight="1">
      <c r="A565" s="99" t="s">
        <v>339</v>
      </c>
      <c r="B565" s="100"/>
      <c r="C565" s="100"/>
      <c r="D565" s="100"/>
      <c r="E565" s="100"/>
    </row>
    <row r="566" spans="1:11" s="47" customFormat="1" ht="33.75">
      <c r="A566" s="57">
        <v>1</v>
      </c>
      <c r="B566" s="58" t="s">
        <v>344</v>
      </c>
      <c r="C566" s="59" t="s">
        <v>9</v>
      </c>
      <c r="D566" s="59"/>
      <c r="E566" s="59"/>
    </row>
    <row r="567" spans="1:11" s="47" customFormat="1" ht="15">
      <c r="A567" s="1">
        <v>2</v>
      </c>
      <c r="B567" s="48" t="s">
        <v>345</v>
      </c>
      <c r="C567" s="59" t="s">
        <v>9</v>
      </c>
      <c r="D567" s="48"/>
      <c r="E567" s="48"/>
    </row>
    <row r="568" spans="1:11" s="47" customFormat="1" ht="15">
      <c r="A568" s="1">
        <v>3</v>
      </c>
      <c r="B568" s="48" t="s">
        <v>346</v>
      </c>
      <c r="C568" s="59" t="s">
        <v>9</v>
      </c>
      <c r="D568" s="48"/>
      <c r="E568" s="48"/>
    </row>
    <row r="569" spans="1:11" s="47" customFormat="1" ht="15"/>
    <row r="570" spans="1:11" s="47" customFormat="1" ht="15"/>
    <row r="571" spans="1:11">
      <c r="B571" s="28" t="s">
        <v>416</v>
      </c>
      <c r="C571" s="28"/>
      <c r="D571" s="29"/>
      <c r="F571" s="30"/>
      <c r="G571" s="30"/>
      <c r="H571" s="27"/>
      <c r="I571" s="30"/>
    </row>
    <row r="572" spans="1:11" s="31" customFormat="1" ht="102">
      <c r="A572" s="77" t="s">
        <v>468</v>
      </c>
      <c r="B572" s="77" t="s">
        <v>469</v>
      </c>
      <c r="C572" s="77" t="s">
        <v>470</v>
      </c>
      <c r="D572" s="79" t="s">
        <v>0</v>
      </c>
      <c r="E572" s="76" t="s">
        <v>471</v>
      </c>
      <c r="F572" s="76" t="s">
        <v>472</v>
      </c>
      <c r="G572" s="76" t="s">
        <v>473</v>
      </c>
      <c r="H572" s="77" t="s">
        <v>474</v>
      </c>
      <c r="I572" s="78" t="s">
        <v>475</v>
      </c>
      <c r="K572" s="31" t="s">
        <v>246</v>
      </c>
    </row>
    <row r="573" spans="1:11" ht="25.5">
      <c r="A573" s="80" t="s">
        <v>121</v>
      </c>
      <c r="B573" s="65" t="s">
        <v>347</v>
      </c>
      <c r="C573" s="66" t="s">
        <v>122</v>
      </c>
      <c r="D573" s="67">
        <f>50-4</f>
        <v>46</v>
      </c>
      <c r="E573" s="33"/>
      <c r="F573" s="33"/>
      <c r="G573" s="33"/>
      <c r="H573" s="33"/>
      <c r="I573" s="33"/>
    </row>
    <row r="574" spans="1:11" ht="25.5">
      <c r="A574" s="80" t="s">
        <v>123</v>
      </c>
      <c r="B574" s="65" t="s">
        <v>348</v>
      </c>
      <c r="C574" s="66" t="s">
        <v>122</v>
      </c>
      <c r="D574" s="67">
        <f>10-1</f>
        <v>9</v>
      </c>
      <c r="E574" s="33"/>
      <c r="F574" s="33"/>
      <c r="G574" s="33"/>
      <c r="H574" s="33"/>
      <c r="I574" s="33"/>
    </row>
    <row r="575" spans="1:11">
      <c r="A575" s="85" t="s">
        <v>476</v>
      </c>
      <c r="B575" s="86"/>
      <c r="C575" s="86"/>
      <c r="D575" s="86"/>
      <c r="E575" s="87"/>
      <c r="F575" s="81"/>
      <c r="G575" s="81"/>
      <c r="H575" s="81"/>
      <c r="I575" s="33"/>
    </row>
    <row r="576" spans="1:11" s="47" customFormat="1" ht="15"/>
    <row r="577" spans="1:5" s="47" customFormat="1" ht="15"/>
    <row r="578" spans="1:5" s="47" customFormat="1" ht="15">
      <c r="A578" s="101" t="s">
        <v>417</v>
      </c>
      <c r="B578" s="101"/>
      <c r="C578" s="101"/>
      <c r="D578" s="101"/>
      <c r="E578" s="101"/>
    </row>
    <row r="579" spans="1:5" s="47" customFormat="1" ht="45">
      <c r="A579" s="1" t="s">
        <v>2</v>
      </c>
      <c r="B579" s="2" t="s">
        <v>3</v>
      </c>
      <c r="C579" s="2" t="s">
        <v>4</v>
      </c>
      <c r="D579" s="1" t="s">
        <v>5</v>
      </c>
      <c r="E579" s="2" t="s">
        <v>6</v>
      </c>
    </row>
    <row r="580" spans="1:5" s="47" customFormat="1" ht="15">
      <c r="A580" s="96" t="s">
        <v>349</v>
      </c>
      <c r="B580" s="97"/>
      <c r="C580" s="97"/>
      <c r="D580" s="97"/>
      <c r="E580" s="98"/>
    </row>
    <row r="581" spans="1:5" s="47" customFormat="1" ht="22.5">
      <c r="A581" s="1">
        <v>1</v>
      </c>
      <c r="B581" s="5" t="s">
        <v>350</v>
      </c>
      <c r="C581" s="2" t="s">
        <v>11</v>
      </c>
      <c r="D581" s="1" t="s">
        <v>32</v>
      </c>
      <c r="E581" s="4"/>
    </row>
    <row r="582" spans="1:5" s="47" customFormat="1" ht="22.5">
      <c r="A582" s="1">
        <v>2</v>
      </c>
      <c r="B582" s="5" t="s">
        <v>351</v>
      </c>
      <c r="C582" s="2" t="s">
        <v>166</v>
      </c>
      <c r="D582" s="1" t="s">
        <v>286</v>
      </c>
      <c r="E582" s="6"/>
    </row>
    <row r="583" spans="1:5" s="47" customFormat="1" ht="22.5">
      <c r="A583" s="1">
        <f>A582+1</f>
        <v>3</v>
      </c>
      <c r="B583" s="5" t="s">
        <v>352</v>
      </c>
      <c r="C583" s="2" t="s">
        <v>60</v>
      </c>
      <c r="D583" s="1" t="s">
        <v>7</v>
      </c>
      <c r="E583" s="4"/>
    </row>
    <row r="584" spans="1:5" s="47" customFormat="1" ht="15">
      <c r="A584" s="1">
        <f>A583+1</f>
        <v>4</v>
      </c>
      <c r="B584" s="3" t="s">
        <v>353</v>
      </c>
      <c r="C584" s="2" t="s">
        <v>9</v>
      </c>
      <c r="D584" s="1" t="s">
        <v>7</v>
      </c>
      <c r="E584" s="4"/>
    </row>
    <row r="585" spans="1:5" s="47" customFormat="1" ht="15">
      <c r="A585" s="1">
        <f>A584+1</f>
        <v>5</v>
      </c>
      <c r="B585" s="3" t="s">
        <v>354</v>
      </c>
      <c r="C585" s="2" t="s">
        <v>9</v>
      </c>
      <c r="D585" s="1" t="s">
        <v>7</v>
      </c>
      <c r="E585" s="4"/>
    </row>
    <row r="586" spans="1:5" s="47" customFormat="1" ht="22.5">
      <c r="A586" s="1">
        <f>A585+1</f>
        <v>6</v>
      </c>
      <c r="B586" s="3" t="s">
        <v>355</v>
      </c>
      <c r="C586" s="2" t="s">
        <v>11</v>
      </c>
      <c r="D586" s="1">
        <v>1.2</v>
      </c>
      <c r="E586" s="4"/>
    </row>
    <row r="587" spans="1:5" s="47" customFormat="1" ht="15">
      <c r="A587" s="99" t="s">
        <v>348</v>
      </c>
      <c r="B587" s="100"/>
      <c r="C587" s="100"/>
      <c r="D587" s="100"/>
      <c r="E587" s="100"/>
    </row>
    <row r="588" spans="1:5" s="47" customFormat="1" ht="45">
      <c r="A588" s="1">
        <v>1</v>
      </c>
      <c r="B588" s="5" t="s">
        <v>356</v>
      </c>
      <c r="C588" s="2" t="s">
        <v>11</v>
      </c>
      <c r="D588" s="1" t="s">
        <v>32</v>
      </c>
      <c r="E588" s="4"/>
    </row>
    <row r="589" spans="1:5" s="47" customFormat="1" ht="15">
      <c r="A589" s="1">
        <f>A588+1</f>
        <v>2</v>
      </c>
      <c r="B589" s="5" t="s">
        <v>357</v>
      </c>
      <c r="C589" s="2" t="s">
        <v>9</v>
      </c>
      <c r="D589" s="1" t="s">
        <v>7</v>
      </c>
      <c r="E589" s="4"/>
    </row>
    <row r="590" spans="1:5" s="47" customFormat="1" ht="15">
      <c r="A590" s="1">
        <f>A589+1</f>
        <v>3</v>
      </c>
      <c r="B590" s="3" t="s">
        <v>358</v>
      </c>
      <c r="C590" s="2" t="s">
        <v>9</v>
      </c>
      <c r="D590" s="1" t="s">
        <v>7</v>
      </c>
      <c r="E590" s="4"/>
    </row>
    <row r="591" spans="1:5" s="47" customFormat="1" ht="15">
      <c r="A591" s="1">
        <f>A590+1</f>
        <v>4</v>
      </c>
      <c r="B591" s="5" t="s">
        <v>359</v>
      </c>
      <c r="C591" s="2" t="s">
        <v>9</v>
      </c>
      <c r="D591" s="1" t="s">
        <v>7</v>
      </c>
      <c r="E591" s="6"/>
    </row>
    <row r="592" spans="1:5" s="47" customFormat="1" ht="23.25">
      <c r="A592" s="1">
        <f>A591+1</f>
        <v>5</v>
      </c>
      <c r="B592" s="5" t="s">
        <v>360</v>
      </c>
      <c r="C592" s="2" t="s">
        <v>9</v>
      </c>
      <c r="D592" s="1">
        <v>1</v>
      </c>
      <c r="E592" s="6"/>
    </row>
    <row r="593" spans="1:11" s="47" customFormat="1" ht="15">
      <c r="A593" s="7"/>
      <c r="B593" s="8"/>
      <c r="C593" s="9"/>
      <c r="D593" s="7"/>
      <c r="E593" s="10"/>
    </row>
    <row r="594" spans="1:11">
      <c r="B594" s="28" t="s">
        <v>480</v>
      </c>
      <c r="C594" s="28"/>
      <c r="D594" s="29"/>
      <c r="F594" s="30"/>
      <c r="G594" s="30"/>
      <c r="H594" s="27"/>
      <c r="I594" s="30"/>
    </row>
    <row r="595" spans="1:11" s="31" customFormat="1" ht="102">
      <c r="A595" s="77" t="s">
        <v>468</v>
      </c>
      <c r="B595" s="77" t="s">
        <v>469</v>
      </c>
      <c r="C595" s="77" t="s">
        <v>470</v>
      </c>
      <c r="D595" s="79" t="s">
        <v>0</v>
      </c>
      <c r="E595" s="76" t="s">
        <v>471</v>
      </c>
      <c r="F595" s="76" t="s">
        <v>472</v>
      </c>
      <c r="G595" s="76" t="s">
        <v>473</v>
      </c>
      <c r="H595" s="77" t="s">
        <v>474</v>
      </c>
      <c r="I595" s="78" t="s">
        <v>475</v>
      </c>
      <c r="K595" s="31" t="s">
        <v>361</v>
      </c>
    </row>
    <row r="596" spans="1:11" ht="25.5">
      <c r="A596" s="66" t="s">
        <v>121</v>
      </c>
      <c r="B596" s="65" t="s">
        <v>362</v>
      </c>
      <c r="C596" s="66" t="s">
        <v>122</v>
      </c>
      <c r="D596" s="67">
        <f>70-5</f>
        <v>65</v>
      </c>
      <c r="E596" s="33"/>
      <c r="F596" s="33"/>
      <c r="G596" s="33"/>
      <c r="H596" s="33"/>
      <c r="I596" s="33"/>
    </row>
    <row r="597" spans="1:11">
      <c r="B597" s="28"/>
      <c r="C597" s="28"/>
      <c r="D597" s="29"/>
      <c r="F597" s="34"/>
      <c r="G597" s="34"/>
      <c r="H597" s="34"/>
      <c r="I597" s="30"/>
    </row>
    <row r="598" spans="1:11" s="47" customFormat="1" ht="15"/>
    <row r="599" spans="1:11" s="47" customFormat="1" ht="15">
      <c r="A599" s="101" t="s">
        <v>418</v>
      </c>
      <c r="B599" s="101"/>
      <c r="C599" s="101"/>
      <c r="D599" s="101"/>
      <c r="E599" s="101"/>
    </row>
    <row r="600" spans="1:11" s="47" customFormat="1" ht="45">
      <c r="A600" s="1" t="s">
        <v>2</v>
      </c>
      <c r="B600" s="2" t="s">
        <v>3</v>
      </c>
      <c r="C600" s="2" t="s">
        <v>4</v>
      </c>
      <c r="D600" s="1" t="s">
        <v>5</v>
      </c>
      <c r="E600" s="2" t="s">
        <v>6</v>
      </c>
    </row>
    <row r="601" spans="1:11" s="47" customFormat="1" ht="15">
      <c r="A601" s="96" t="s">
        <v>362</v>
      </c>
      <c r="B601" s="97"/>
      <c r="C601" s="97"/>
      <c r="D601" s="97"/>
      <c r="E601" s="98"/>
    </row>
    <row r="602" spans="1:11" s="47" customFormat="1" ht="15">
      <c r="A602" s="1">
        <v>1</v>
      </c>
      <c r="B602" s="3" t="s">
        <v>363</v>
      </c>
      <c r="C602" s="2" t="s">
        <v>9</v>
      </c>
      <c r="D602" s="1" t="s">
        <v>7</v>
      </c>
      <c r="E602" s="4"/>
    </row>
    <row r="603" spans="1:11" s="47" customFormat="1" ht="45">
      <c r="A603" s="1">
        <v>2</v>
      </c>
      <c r="B603" s="3" t="s">
        <v>364</v>
      </c>
      <c r="C603" s="2" t="s">
        <v>9</v>
      </c>
      <c r="D603" s="1" t="s">
        <v>7</v>
      </c>
      <c r="E603" s="4"/>
    </row>
    <row r="604" spans="1:11" s="47" customFormat="1" ht="36" customHeight="1">
      <c r="A604" s="1">
        <f>A603+1</f>
        <v>3</v>
      </c>
      <c r="B604" s="3" t="s">
        <v>365</v>
      </c>
      <c r="C604" s="2" t="s">
        <v>41</v>
      </c>
      <c r="D604" s="1" t="s">
        <v>29</v>
      </c>
      <c r="E604" s="4"/>
    </row>
    <row r="605" spans="1:11" s="47" customFormat="1" ht="15">
      <c r="A605" s="1">
        <f>A604+1</f>
        <v>4</v>
      </c>
      <c r="B605" s="3" t="s">
        <v>366</v>
      </c>
      <c r="C605" s="2" t="s">
        <v>9</v>
      </c>
      <c r="D605" s="1" t="s">
        <v>7</v>
      </c>
      <c r="E605" s="4"/>
    </row>
    <row r="606" spans="1:11" s="47" customFormat="1" ht="15">
      <c r="A606" s="1">
        <v>5</v>
      </c>
      <c r="B606" s="3" t="s">
        <v>367</v>
      </c>
      <c r="C606" s="2" t="s">
        <v>9</v>
      </c>
      <c r="D606" s="1" t="s">
        <v>113</v>
      </c>
      <c r="E606" s="4"/>
    </row>
    <row r="607" spans="1:11" s="47" customFormat="1" ht="15">
      <c r="A607" s="7"/>
      <c r="B607" s="8"/>
      <c r="C607" s="9"/>
      <c r="D607" s="7"/>
      <c r="E607" s="10"/>
    </row>
    <row r="608" spans="1:11" s="47" customFormat="1" ht="15"/>
    <row r="609" spans="1:9" s="47" customFormat="1" ht="15"/>
    <row r="610" spans="1:9" s="47" customFormat="1" ht="15"/>
    <row r="611" spans="1:9">
      <c r="B611" s="28" t="s">
        <v>461</v>
      </c>
      <c r="C611" s="28"/>
      <c r="D611" s="29"/>
      <c r="F611" s="30"/>
      <c r="G611" s="30"/>
      <c r="H611" s="27"/>
      <c r="I611" s="30"/>
    </row>
    <row r="612" spans="1:9" s="31" customFormat="1" ht="102">
      <c r="A612" s="77" t="s">
        <v>468</v>
      </c>
      <c r="B612" s="77" t="s">
        <v>469</v>
      </c>
      <c r="C612" s="77" t="s">
        <v>470</v>
      </c>
      <c r="D612" s="79" t="s">
        <v>0</v>
      </c>
      <c r="E612" s="76" t="s">
        <v>471</v>
      </c>
      <c r="F612" s="76" t="s">
        <v>472</v>
      </c>
      <c r="G612" s="76" t="s">
        <v>473</v>
      </c>
      <c r="H612" s="77" t="s">
        <v>474</v>
      </c>
      <c r="I612" s="78" t="s">
        <v>475</v>
      </c>
    </row>
    <row r="613" spans="1:9" ht="25.5">
      <c r="A613" s="66" t="s">
        <v>121</v>
      </c>
      <c r="B613" s="65" t="s">
        <v>374</v>
      </c>
      <c r="C613" s="66" t="s">
        <v>122</v>
      </c>
      <c r="D613" s="67">
        <f>15-1</f>
        <v>14</v>
      </c>
      <c r="E613" s="33"/>
      <c r="F613" s="33"/>
      <c r="G613" s="33"/>
      <c r="H613" s="33"/>
      <c r="I613" s="33"/>
    </row>
    <row r="614" spans="1:9">
      <c r="B614" s="28"/>
      <c r="C614" s="28"/>
      <c r="D614" s="29"/>
      <c r="F614" s="34"/>
      <c r="G614" s="34"/>
      <c r="H614" s="34"/>
      <c r="I614" s="30"/>
    </row>
    <row r="615" spans="1:9" s="47" customFormat="1" ht="15"/>
    <row r="616" spans="1:9" s="47" customFormat="1" ht="15">
      <c r="A616" s="101" t="s">
        <v>419</v>
      </c>
      <c r="B616" s="101"/>
      <c r="C616" s="101"/>
      <c r="D616" s="101"/>
      <c r="E616" s="101"/>
    </row>
    <row r="617" spans="1:9" s="47" customFormat="1" ht="45">
      <c r="A617" s="1" t="s">
        <v>2</v>
      </c>
      <c r="B617" s="2" t="s">
        <v>3</v>
      </c>
      <c r="C617" s="2" t="s">
        <v>4</v>
      </c>
      <c r="D617" s="1" t="s">
        <v>5</v>
      </c>
      <c r="E617" s="2" t="s">
        <v>6</v>
      </c>
    </row>
    <row r="618" spans="1:9" s="47" customFormat="1" ht="15">
      <c r="A618" s="99" t="s">
        <v>374</v>
      </c>
      <c r="B618" s="100"/>
      <c r="C618" s="100"/>
      <c r="D618" s="100"/>
      <c r="E618" s="100"/>
      <c r="F618" s="49"/>
      <c r="G618" s="49"/>
    </row>
    <row r="619" spans="1:9" s="47" customFormat="1" ht="33.75">
      <c r="A619" s="1">
        <v>1</v>
      </c>
      <c r="B619" s="5" t="s">
        <v>375</v>
      </c>
      <c r="C619" s="2" t="s">
        <v>11</v>
      </c>
      <c r="D619" s="1">
        <v>1.2</v>
      </c>
      <c r="E619" s="4"/>
    </row>
    <row r="620" spans="1:9" s="47" customFormat="1" ht="33.75">
      <c r="A620" s="1">
        <v>2</v>
      </c>
      <c r="B620" s="3" t="s">
        <v>376</v>
      </c>
      <c r="C620" s="2" t="s">
        <v>9</v>
      </c>
      <c r="D620" s="1" t="s">
        <v>7</v>
      </c>
      <c r="E620" s="4"/>
    </row>
    <row r="621" spans="1:9" s="47" customFormat="1" ht="56.25">
      <c r="A621" s="1">
        <f t="shared" ref="A621:A623" si="16">A620+1</f>
        <v>3</v>
      </c>
      <c r="B621" s="3" t="s">
        <v>377</v>
      </c>
      <c r="C621" s="2" t="s">
        <v>378</v>
      </c>
      <c r="D621" s="1" t="s">
        <v>24</v>
      </c>
      <c r="E621" s="4"/>
    </row>
    <row r="622" spans="1:9" s="47" customFormat="1" ht="33.75">
      <c r="A622" s="1">
        <f t="shared" si="16"/>
        <v>4</v>
      </c>
      <c r="B622" s="3" t="s">
        <v>379</v>
      </c>
      <c r="C622" s="2" t="s">
        <v>11</v>
      </c>
      <c r="D622" s="1">
        <v>1.2</v>
      </c>
      <c r="E622" s="4"/>
    </row>
    <row r="623" spans="1:9" s="47" customFormat="1" ht="27.75" customHeight="1">
      <c r="A623" s="1">
        <f t="shared" si="16"/>
        <v>5</v>
      </c>
      <c r="B623" s="3" t="s">
        <v>380</v>
      </c>
      <c r="C623" s="2" t="s">
        <v>60</v>
      </c>
      <c r="D623" s="1" t="s">
        <v>7</v>
      </c>
      <c r="E623" s="4"/>
    </row>
    <row r="624" spans="1:9" s="47" customFormat="1" ht="15">
      <c r="A624" s="7"/>
      <c r="B624" s="8"/>
      <c r="C624" s="9"/>
      <c r="D624" s="7"/>
      <c r="E624" s="10"/>
    </row>
    <row r="625" spans="1:11" s="47" customFormat="1" ht="15"/>
    <row r="626" spans="1:11">
      <c r="B626" s="28" t="s">
        <v>462</v>
      </c>
      <c r="C626" s="28"/>
      <c r="D626" s="29"/>
      <c r="F626" s="30"/>
      <c r="G626" s="30"/>
      <c r="H626" s="27"/>
      <c r="I626" s="30"/>
    </row>
    <row r="627" spans="1:11" s="31" customFormat="1" ht="102">
      <c r="A627" s="77" t="s">
        <v>468</v>
      </c>
      <c r="B627" s="77" t="s">
        <v>469</v>
      </c>
      <c r="C627" s="77" t="s">
        <v>470</v>
      </c>
      <c r="D627" s="79" t="s">
        <v>0</v>
      </c>
      <c r="E627" s="76" t="s">
        <v>471</v>
      </c>
      <c r="F627" s="76" t="s">
        <v>472</v>
      </c>
      <c r="G627" s="76" t="s">
        <v>473</v>
      </c>
      <c r="H627" s="77" t="s">
        <v>474</v>
      </c>
      <c r="I627" s="78" t="s">
        <v>475</v>
      </c>
      <c r="K627" s="31" t="s">
        <v>192</v>
      </c>
    </row>
    <row r="628" spans="1:11">
      <c r="A628" s="32" t="s">
        <v>121</v>
      </c>
      <c r="B628" s="65" t="s">
        <v>381</v>
      </c>
      <c r="C628" s="66" t="s">
        <v>122</v>
      </c>
      <c r="D628" s="67">
        <f>100-8</f>
        <v>92</v>
      </c>
      <c r="E628" s="33"/>
      <c r="F628" s="33"/>
      <c r="G628" s="33"/>
      <c r="H628" s="33"/>
      <c r="I628" s="33"/>
    </row>
    <row r="629" spans="1:11">
      <c r="B629" s="28"/>
      <c r="C629" s="28"/>
      <c r="D629" s="29"/>
      <c r="F629" s="34"/>
      <c r="G629" s="34"/>
      <c r="H629" s="34"/>
      <c r="I629" s="30"/>
    </row>
    <row r="630" spans="1:11" s="47" customFormat="1" ht="15"/>
    <row r="631" spans="1:11" s="47" customFormat="1" ht="15"/>
    <row r="632" spans="1:11" s="47" customFormat="1" ht="15">
      <c r="A632" s="88" t="s">
        <v>420</v>
      </c>
      <c r="B632" s="89"/>
      <c r="C632" s="89"/>
      <c r="D632" s="89"/>
      <c r="E632" s="89"/>
    </row>
    <row r="633" spans="1:11" s="47" customFormat="1" ht="45">
      <c r="A633" s="1" t="s">
        <v>2</v>
      </c>
      <c r="B633" s="2" t="s">
        <v>3</v>
      </c>
      <c r="C633" s="2" t="s">
        <v>4</v>
      </c>
      <c r="D633" s="1" t="s">
        <v>5</v>
      </c>
      <c r="E633" s="2" t="s">
        <v>6</v>
      </c>
    </row>
    <row r="634" spans="1:11" s="47" customFormat="1" ht="15">
      <c r="A634" s="96" t="s">
        <v>381</v>
      </c>
      <c r="B634" s="97"/>
      <c r="C634" s="97"/>
      <c r="D634" s="97"/>
      <c r="E634" s="98"/>
    </row>
    <row r="635" spans="1:11" s="47" customFormat="1" ht="39" customHeight="1">
      <c r="A635" s="60">
        <v>1</v>
      </c>
      <c r="B635" s="13" t="s">
        <v>382</v>
      </c>
      <c r="C635" s="22" t="s">
        <v>9</v>
      </c>
      <c r="D635" s="60" t="s">
        <v>7</v>
      </c>
      <c r="E635" s="61"/>
    </row>
    <row r="636" spans="1:11" s="47" customFormat="1" ht="22.5">
      <c r="A636" s="60">
        <f>A635+1</f>
        <v>2</v>
      </c>
      <c r="B636" s="13" t="s">
        <v>383</v>
      </c>
      <c r="C636" s="22" t="s">
        <v>11</v>
      </c>
      <c r="D636" s="60">
        <v>1.2</v>
      </c>
      <c r="E636" s="61"/>
    </row>
    <row r="637" spans="1:11" s="47" customFormat="1" ht="15">
      <c r="A637" s="7"/>
      <c r="B637" s="8"/>
      <c r="C637" s="9"/>
      <c r="D637" s="7"/>
      <c r="E637" s="10"/>
    </row>
    <row r="638" spans="1:11" s="47" customFormat="1" ht="15"/>
    <row r="640" spans="1:11">
      <c r="B640" s="28" t="s">
        <v>463</v>
      </c>
      <c r="C640" s="28"/>
      <c r="D640" s="29"/>
      <c r="F640" s="30"/>
      <c r="G640" s="30"/>
      <c r="H640" s="27"/>
      <c r="I640" s="30"/>
    </row>
    <row r="641" spans="1:11" s="31" customFormat="1" ht="102">
      <c r="A641" s="77" t="s">
        <v>468</v>
      </c>
      <c r="B641" s="77" t="s">
        <v>469</v>
      </c>
      <c r="C641" s="77" t="s">
        <v>470</v>
      </c>
      <c r="D641" s="79" t="s">
        <v>0</v>
      </c>
      <c r="E641" s="76" t="s">
        <v>471</v>
      </c>
      <c r="F641" s="76" t="s">
        <v>472</v>
      </c>
      <c r="G641" s="76" t="s">
        <v>473</v>
      </c>
      <c r="H641" s="77" t="s">
        <v>474</v>
      </c>
      <c r="I641" s="78" t="s">
        <v>475</v>
      </c>
      <c r="K641" s="31" t="s">
        <v>192</v>
      </c>
    </row>
    <row r="642" spans="1:11">
      <c r="A642" s="66" t="s">
        <v>121</v>
      </c>
      <c r="B642" s="65" t="s">
        <v>422</v>
      </c>
      <c r="C642" s="66" t="s">
        <v>122</v>
      </c>
      <c r="D642" s="67">
        <f>50-4</f>
        <v>46</v>
      </c>
      <c r="E642" s="33"/>
      <c r="F642" s="33"/>
      <c r="G642" s="33"/>
      <c r="H642" s="33"/>
      <c r="I642" s="33"/>
    </row>
    <row r="643" spans="1:11">
      <c r="B643" s="28"/>
      <c r="C643" s="28"/>
      <c r="D643" s="29"/>
      <c r="F643" s="34"/>
      <c r="G643" s="34"/>
      <c r="H643" s="34"/>
      <c r="I643" s="30"/>
    </row>
    <row r="644" spans="1:11" s="47" customFormat="1" ht="15"/>
    <row r="645" spans="1:11" s="47" customFormat="1" ht="15"/>
    <row r="646" spans="1:11" s="47" customFormat="1" ht="15">
      <c r="A646" s="88" t="s">
        <v>421</v>
      </c>
      <c r="B646" s="89"/>
      <c r="C646" s="89"/>
      <c r="D646" s="89"/>
      <c r="E646" s="89"/>
    </row>
    <row r="647" spans="1:11" s="47" customFormat="1" ht="45">
      <c r="A647" s="1" t="s">
        <v>2</v>
      </c>
      <c r="B647" s="2" t="s">
        <v>3</v>
      </c>
      <c r="C647" s="2" t="s">
        <v>4</v>
      </c>
      <c r="D647" s="1" t="s">
        <v>5</v>
      </c>
      <c r="E647" s="2" t="s">
        <v>6</v>
      </c>
    </row>
    <row r="648" spans="1:11" s="47" customFormat="1" ht="15">
      <c r="A648" s="96" t="s">
        <v>381</v>
      </c>
      <c r="B648" s="97"/>
      <c r="C648" s="97"/>
      <c r="D648" s="97"/>
      <c r="E648" s="98"/>
    </row>
    <row r="649" spans="1:11" s="47" customFormat="1" ht="22.5">
      <c r="A649" s="60">
        <v>1</v>
      </c>
      <c r="B649" s="3" t="s">
        <v>232</v>
      </c>
      <c r="C649" s="2" t="s">
        <v>233</v>
      </c>
      <c r="D649" s="1" t="s">
        <v>7</v>
      </c>
      <c r="E649" s="61"/>
    </row>
    <row r="650" spans="1:11" s="47" customFormat="1" ht="33.75">
      <c r="A650" s="60">
        <v>3</v>
      </c>
      <c r="B650" s="5" t="s">
        <v>423</v>
      </c>
      <c r="C650" s="2" t="s">
        <v>9</v>
      </c>
      <c r="D650" s="1" t="s">
        <v>7</v>
      </c>
      <c r="E650" s="61"/>
    </row>
    <row r="651" spans="1:11" s="47" customFormat="1" ht="33.75">
      <c r="A651" s="60">
        <v>4</v>
      </c>
      <c r="B651" s="5" t="s">
        <v>424</v>
      </c>
      <c r="C651" s="2" t="s">
        <v>426</v>
      </c>
      <c r="D651" s="1">
        <v>1.2</v>
      </c>
      <c r="E651" s="61"/>
    </row>
    <row r="652" spans="1:11" s="47" customFormat="1" ht="45">
      <c r="A652" s="60">
        <v>5</v>
      </c>
      <c r="B652" s="5" t="s">
        <v>425</v>
      </c>
      <c r="C652" s="2" t="s">
        <v>427</v>
      </c>
      <c r="D652" s="1" t="s">
        <v>24</v>
      </c>
      <c r="E652" s="61"/>
    </row>
    <row r="653" spans="1:11" s="47" customFormat="1" ht="15">
      <c r="A653" s="7"/>
      <c r="B653" s="8"/>
      <c r="C653" s="9"/>
      <c r="D653" s="7"/>
      <c r="E653" s="10"/>
    </row>
    <row r="655" spans="1:11">
      <c r="B655" s="28" t="s">
        <v>465</v>
      </c>
      <c r="C655" s="28"/>
      <c r="D655" s="29"/>
      <c r="F655" s="30"/>
      <c r="G655" s="30"/>
      <c r="H655" s="27"/>
      <c r="I655" s="30"/>
    </row>
    <row r="656" spans="1:11" s="31" customFormat="1" ht="102">
      <c r="A656" s="77" t="s">
        <v>468</v>
      </c>
      <c r="B656" s="77" t="s">
        <v>469</v>
      </c>
      <c r="C656" s="77" t="s">
        <v>470</v>
      </c>
      <c r="D656" s="79" t="s">
        <v>0</v>
      </c>
      <c r="E656" s="76" t="s">
        <v>471</v>
      </c>
      <c r="F656" s="76" t="s">
        <v>472</v>
      </c>
      <c r="G656" s="76" t="s">
        <v>473</v>
      </c>
      <c r="H656" s="77" t="s">
        <v>474</v>
      </c>
      <c r="I656" s="78" t="s">
        <v>475</v>
      </c>
      <c r="K656" s="31" t="s">
        <v>192</v>
      </c>
    </row>
    <row r="657" spans="1:9">
      <c r="A657" s="32" t="s">
        <v>121</v>
      </c>
      <c r="B657" s="65" t="s">
        <v>429</v>
      </c>
      <c r="C657" s="66" t="s">
        <v>122</v>
      </c>
      <c r="D657" s="67">
        <f>30-2</f>
        <v>28</v>
      </c>
      <c r="E657" s="33"/>
      <c r="F657" s="33"/>
      <c r="G657" s="33"/>
      <c r="H657" s="33"/>
      <c r="I657" s="33"/>
    </row>
    <row r="658" spans="1:9">
      <c r="B658" s="28"/>
      <c r="C658" s="28"/>
      <c r="D658" s="29"/>
      <c r="F658" s="34"/>
      <c r="G658" s="34"/>
      <c r="H658" s="34"/>
      <c r="I658" s="30"/>
    </row>
    <row r="659" spans="1:9" s="47" customFormat="1" ht="15"/>
    <row r="660" spans="1:9" s="47" customFormat="1" ht="15"/>
    <row r="661" spans="1:9" s="47" customFormat="1" ht="15">
      <c r="A661" s="88" t="s">
        <v>464</v>
      </c>
      <c r="B661" s="89"/>
      <c r="C661" s="89"/>
      <c r="D661" s="89"/>
      <c r="E661" s="89"/>
    </row>
    <row r="662" spans="1:9" s="47" customFormat="1" ht="45">
      <c r="A662" s="1" t="s">
        <v>2</v>
      </c>
      <c r="B662" s="2" t="s">
        <v>3</v>
      </c>
      <c r="C662" s="2" t="s">
        <v>4</v>
      </c>
      <c r="D662" s="1" t="s">
        <v>5</v>
      </c>
      <c r="E662" s="2" t="s">
        <v>6</v>
      </c>
    </row>
    <row r="663" spans="1:9" s="47" customFormat="1" ht="15">
      <c r="A663" s="96" t="s">
        <v>381</v>
      </c>
      <c r="B663" s="97"/>
      <c r="C663" s="97"/>
      <c r="D663" s="97"/>
      <c r="E663" s="98"/>
    </row>
    <row r="664" spans="1:9" s="47" customFormat="1" ht="39" customHeight="1">
      <c r="A664" s="60">
        <v>1</v>
      </c>
      <c r="B664" s="3" t="s">
        <v>430</v>
      </c>
      <c r="C664" s="2" t="s">
        <v>9</v>
      </c>
      <c r="D664" s="1" t="s">
        <v>7</v>
      </c>
      <c r="E664" s="61"/>
    </row>
    <row r="665" spans="1:9" s="47" customFormat="1" ht="33.75">
      <c r="A665" s="60">
        <v>2</v>
      </c>
      <c r="B665" s="3" t="s">
        <v>431</v>
      </c>
      <c r="C665" s="2" t="s">
        <v>9</v>
      </c>
      <c r="D665" s="1" t="s">
        <v>7</v>
      </c>
      <c r="E665" s="61"/>
    </row>
    <row r="666" spans="1:9" s="47" customFormat="1" ht="45">
      <c r="A666" s="60">
        <v>3</v>
      </c>
      <c r="B666" s="3" t="s">
        <v>432</v>
      </c>
      <c r="C666" s="2" t="s">
        <v>433</v>
      </c>
      <c r="D666" s="1" t="s">
        <v>434</v>
      </c>
      <c r="E666" s="61"/>
    </row>
    <row r="667" spans="1:9" s="47" customFormat="1" ht="22.5">
      <c r="A667" s="60">
        <v>4</v>
      </c>
      <c r="B667" s="3" t="s">
        <v>435</v>
      </c>
      <c r="C667" s="2" t="s">
        <v>9</v>
      </c>
      <c r="D667" s="1"/>
      <c r="E667" s="61"/>
    </row>
    <row r="668" spans="1:9" s="47" customFormat="1" ht="22.5">
      <c r="A668" s="60">
        <v>5</v>
      </c>
      <c r="B668" s="3" t="s">
        <v>112</v>
      </c>
      <c r="C668" s="2" t="s">
        <v>9</v>
      </c>
      <c r="D668" s="1" t="s">
        <v>113</v>
      </c>
      <c r="E668" s="61"/>
    </row>
    <row r="669" spans="1:9" s="47" customFormat="1" ht="15">
      <c r="A669" s="7"/>
      <c r="B669" s="8"/>
      <c r="C669" s="9"/>
      <c r="D669" s="7"/>
      <c r="E669" s="10"/>
    </row>
    <row r="672" spans="1:9">
      <c r="B672" s="28" t="s">
        <v>466</v>
      </c>
      <c r="C672" s="28"/>
      <c r="D672" s="29"/>
      <c r="F672" s="30"/>
      <c r="G672" s="30"/>
      <c r="H672" s="27"/>
      <c r="I672" s="30"/>
    </row>
    <row r="673" spans="1:13" s="31" customFormat="1" ht="102">
      <c r="A673" s="77" t="s">
        <v>468</v>
      </c>
      <c r="B673" s="77" t="s">
        <v>469</v>
      </c>
      <c r="C673" s="77" t="s">
        <v>470</v>
      </c>
      <c r="D673" s="79" t="s">
        <v>0</v>
      </c>
      <c r="E673" s="76" t="s">
        <v>471</v>
      </c>
      <c r="F673" s="76" t="s">
        <v>472</v>
      </c>
      <c r="G673" s="76" t="s">
        <v>473</v>
      </c>
      <c r="H673" s="77" t="s">
        <v>474</v>
      </c>
      <c r="I673" s="78" t="s">
        <v>475</v>
      </c>
      <c r="K673" s="31" t="s">
        <v>192</v>
      </c>
    </row>
    <row r="674" spans="1:13">
      <c r="A674" s="32" t="s">
        <v>121</v>
      </c>
      <c r="B674" s="65" t="s">
        <v>438</v>
      </c>
      <c r="C674" s="66" t="s">
        <v>442</v>
      </c>
      <c r="D674" s="67">
        <f>30-2</f>
        <v>28</v>
      </c>
      <c r="E674" s="33"/>
      <c r="F674" s="33"/>
      <c r="G674" s="33"/>
      <c r="H674" s="33"/>
      <c r="I674" s="33"/>
    </row>
    <row r="675" spans="1:13">
      <c r="A675" s="32" t="s">
        <v>123</v>
      </c>
      <c r="B675" s="65" t="s">
        <v>439</v>
      </c>
      <c r="C675" s="66" t="s">
        <v>442</v>
      </c>
      <c r="D675" s="67">
        <f>45-4</f>
        <v>41</v>
      </c>
      <c r="E675" s="33"/>
      <c r="F675" s="33"/>
      <c r="G675" s="33"/>
      <c r="H675" s="33"/>
      <c r="I675" s="33"/>
    </row>
    <row r="676" spans="1:13">
      <c r="A676" s="32" t="s">
        <v>124</v>
      </c>
      <c r="B676" s="65" t="s">
        <v>440</v>
      </c>
      <c r="C676" s="66" t="s">
        <v>442</v>
      </c>
      <c r="D676" s="67">
        <f>75-6</f>
        <v>69</v>
      </c>
      <c r="E676" s="33"/>
      <c r="F676" s="33"/>
      <c r="G676" s="33"/>
      <c r="H676" s="33"/>
      <c r="I676" s="33"/>
    </row>
    <row r="677" spans="1:13" ht="25.5">
      <c r="A677" s="32" t="s">
        <v>125</v>
      </c>
      <c r="B677" s="65" t="s">
        <v>441</v>
      </c>
      <c r="C677" s="66" t="s">
        <v>442</v>
      </c>
      <c r="D677" s="67">
        <f>50-3</f>
        <v>47</v>
      </c>
      <c r="E677" s="33"/>
      <c r="F677" s="33"/>
      <c r="G677" s="33"/>
      <c r="H677" s="33"/>
      <c r="I677" s="33"/>
    </row>
    <row r="678" spans="1:13">
      <c r="A678" s="85" t="s">
        <v>476</v>
      </c>
      <c r="B678" s="86"/>
      <c r="C678" s="86"/>
      <c r="D678" s="86"/>
      <c r="E678" s="87"/>
      <c r="F678" s="81"/>
      <c r="G678" s="81"/>
      <c r="H678" s="81"/>
      <c r="I678" s="33"/>
    </row>
    <row r="679" spans="1:13" s="47" customFormat="1" ht="15"/>
    <row r="680" spans="1:13" s="47" customFormat="1" ht="15"/>
    <row r="681" spans="1:13" s="47" customFormat="1" ht="15">
      <c r="A681" s="88" t="s">
        <v>428</v>
      </c>
      <c r="B681" s="89"/>
      <c r="C681" s="89"/>
      <c r="D681" s="89"/>
      <c r="E681" s="89"/>
    </row>
    <row r="682" spans="1:13" s="47" customFormat="1" ht="45">
      <c r="A682" s="1" t="s">
        <v>2</v>
      </c>
      <c r="B682" s="2" t="s">
        <v>3</v>
      </c>
      <c r="C682" s="2" t="s">
        <v>4</v>
      </c>
      <c r="D682" s="1" t="s">
        <v>5</v>
      </c>
      <c r="E682" s="2" t="s">
        <v>6</v>
      </c>
    </row>
    <row r="683" spans="1:13" customFormat="1" ht="15">
      <c r="A683" s="90" t="s">
        <v>437</v>
      </c>
      <c r="B683" s="91"/>
      <c r="C683" s="91"/>
      <c r="D683" s="91"/>
      <c r="E683" s="91"/>
      <c r="J683" s="64"/>
      <c r="L683" s="64"/>
      <c r="M683" s="64"/>
    </row>
    <row r="684" spans="1:13" customFormat="1" ht="33.75">
      <c r="A684" s="1">
        <v>1</v>
      </c>
      <c r="B684" s="5" t="s">
        <v>443</v>
      </c>
      <c r="C684" s="2" t="s">
        <v>11</v>
      </c>
      <c r="D684" s="1">
        <v>1.2</v>
      </c>
      <c r="E684" s="6"/>
      <c r="J684" s="64"/>
      <c r="L684" s="64"/>
      <c r="M684" s="64"/>
    </row>
    <row r="685" spans="1:13" customFormat="1" ht="22.5">
      <c r="A685" s="1">
        <v>2</v>
      </c>
      <c r="B685" s="3" t="s">
        <v>112</v>
      </c>
      <c r="C685" s="2" t="s">
        <v>9</v>
      </c>
      <c r="D685" s="1" t="s">
        <v>113</v>
      </c>
      <c r="E685" s="4"/>
      <c r="J685" s="64"/>
      <c r="L685" s="64"/>
      <c r="M685" s="64"/>
    </row>
    <row r="686" spans="1:13" customFormat="1" ht="15">
      <c r="A686" s="90" t="s">
        <v>439</v>
      </c>
      <c r="B686" s="91"/>
      <c r="C686" s="91"/>
      <c r="D686" s="91"/>
      <c r="E686" s="91"/>
      <c r="J686" s="64"/>
      <c r="L686" s="64"/>
      <c r="M686" s="64"/>
    </row>
    <row r="687" spans="1:13" customFormat="1" ht="33.75">
      <c r="A687" s="1">
        <v>1</v>
      </c>
      <c r="B687" s="5" t="s">
        <v>444</v>
      </c>
      <c r="C687" s="2" t="s">
        <v>9</v>
      </c>
      <c r="D687" s="1" t="s">
        <v>7</v>
      </c>
      <c r="E687" s="6"/>
      <c r="J687" s="64"/>
      <c r="L687" s="64"/>
      <c r="M687" s="64"/>
    </row>
    <row r="688" spans="1:13" customFormat="1" ht="22.5">
      <c r="A688" s="1">
        <v>2</v>
      </c>
      <c r="B688" s="5" t="s">
        <v>445</v>
      </c>
      <c r="C688" s="2" t="s">
        <v>102</v>
      </c>
      <c r="D688" s="2" t="s">
        <v>29</v>
      </c>
      <c r="E688" s="6"/>
      <c r="J688" s="64"/>
      <c r="L688" s="64"/>
      <c r="M688" s="64"/>
    </row>
    <row r="689" spans="1:13" customFormat="1" ht="15">
      <c r="A689" s="92" t="s">
        <v>440</v>
      </c>
      <c r="B689" s="93"/>
      <c r="C689" s="93"/>
      <c r="D689" s="93"/>
      <c r="E689" s="93"/>
      <c r="J689" s="64"/>
      <c r="L689" s="64"/>
      <c r="M689" s="64"/>
    </row>
    <row r="690" spans="1:13" customFormat="1" ht="33.75">
      <c r="A690" s="1">
        <v>1</v>
      </c>
      <c r="B690" s="5" t="s">
        <v>446</v>
      </c>
      <c r="C690" s="2" t="s">
        <v>9</v>
      </c>
      <c r="D690" s="1" t="s">
        <v>7</v>
      </c>
      <c r="E690" s="6"/>
      <c r="J690" s="64"/>
      <c r="L690" s="64"/>
      <c r="M690" s="64"/>
    </row>
    <row r="691" spans="1:13" customFormat="1" ht="22.5">
      <c r="A691" s="1">
        <v>2</v>
      </c>
      <c r="B691" s="5" t="s">
        <v>447</v>
      </c>
      <c r="C691" s="2" t="s">
        <v>9</v>
      </c>
      <c r="D691" s="2" t="s">
        <v>7</v>
      </c>
      <c r="E691" s="6"/>
      <c r="J691" s="64"/>
      <c r="L691" s="64"/>
      <c r="M691" s="64"/>
    </row>
    <row r="692" spans="1:13" customFormat="1" ht="22.5">
      <c r="A692" s="1">
        <f>A691+1</f>
        <v>3</v>
      </c>
      <c r="B692" s="3" t="s">
        <v>448</v>
      </c>
      <c r="C692" s="2" t="s">
        <v>449</v>
      </c>
      <c r="D692" s="2" t="s">
        <v>24</v>
      </c>
      <c r="E692" s="6"/>
      <c r="J692" s="64"/>
      <c r="L692" s="64"/>
      <c r="M692" s="64"/>
    </row>
    <row r="693" spans="1:13" customFormat="1" ht="22.5">
      <c r="A693" s="1">
        <f>A692+1</f>
        <v>4</v>
      </c>
      <c r="B693" s="3" t="s">
        <v>450</v>
      </c>
      <c r="C693" s="2" t="s">
        <v>449</v>
      </c>
      <c r="D693" s="2" t="s">
        <v>24</v>
      </c>
      <c r="E693" s="6"/>
      <c r="J693" s="64"/>
      <c r="L693" s="64"/>
      <c r="M693" s="64"/>
    </row>
    <row r="694" spans="1:13" customFormat="1" ht="15">
      <c r="A694" s="94" t="s">
        <v>441</v>
      </c>
      <c r="B694" s="95"/>
      <c r="C694" s="95"/>
      <c r="D694" s="95"/>
      <c r="E694" s="95"/>
      <c r="J694" s="64"/>
      <c r="L694" s="64"/>
      <c r="M694" s="64"/>
    </row>
    <row r="695" spans="1:13" customFormat="1" ht="22.5">
      <c r="A695" s="1">
        <v>1</v>
      </c>
      <c r="B695" s="3" t="s">
        <v>368</v>
      </c>
      <c r="C695" s="2" t="s">
        <v>9</v>
      </c>
      <c r="D695" s="1" t="s">
        <v>7</v>
      </c>
      <c r="E695" s="4"/>
      <c r="J695" s="64"/>
      <c r="L695" s="64"/>
      <c r="M695" s="64"/>
    </row>
    <row r="696" spans="1:13" customFormat="1" ht="22.5">
      <c r="A696" s="1">
        <f>A695+1</f>
        <v>2</v>
      </c>
      <c r="B696" s="3" t="s">
        <v>369</v>
      </c>
      <c r="C696" s="2" t="s">
        <v>370</v>
      </c>
      <c r="D696" s="1">
        <v>1.2</v>
      </c>
      <c r="E696" s="4"/>
      <c r="J696" s="64"/>
      <c r="L696" s="64"/>
      <c r="M696" s="64"/>
    </row>
    <row r="697" spans="1:13" customFormat="1" ht="15">
      <c r="A697" s="1">
        <v>3</v>
      </c>
      <c r="B697" s="3" t="s">
        <v>371</v>
      </c>
      <c r="C697" s="2" t="s">
        <v>9</v>
      </c>
      <c r="D697" s="1" t="s">
        <v>7</v>
      </c>
      <c r="E697" s="4"/>
      <c r="J697" s="64"/>
      <c r="L697" s="64"/>
      <c r="M697" s="64"/>
    </row>
    <row r="698" spans="1:13" customFormat="1" ht="22.5">
      <c r="A698" s="1">
        <v>4</v>
      </c>
      <c r="B698" s="13" t="s">
        <v>372</v>
      </c>
      <c r="C698" s="2" t="s">
        <v>271</v>
      </c>
      <c r="D698" s="1" t="s">
        <v>7</v>
      </c>
      <c r="E698" s="4"/>
      <c r="J698" s="64"/>
      <c r="L698" s="64"/>
      <c r="M698" s="64"/>
    </row>
    <row r="699" spans="1:13" customFormat="1" ht="22.5">
      <c r="A699" s="1">
        <v>5</v>
      </c>
      <c r="B699" s="13" t="s">
        <v>373</v>
      </c>
      <c r="C699" s="2" t="s">
        <v>9</v>
      </c>
      <c r="D699" s="1" t="s">
        <v>7</v>
      </c>
      <c r="E699" s="4"/>
      <c r="J699" s="64"/>
      <c r="L699" s="64"/>
      <c r="M699" s="64"/>
    </row>
    <row r="700" spans="1:13" s="47" customFormat="1" ht="15">
      <c r="A700" s="7"/>
      <c r="B700" s="8"/>
      <c r="C700" s="9"/>
      <c r="D700" s="7"/>
      <c r="E700" s="10"/>
    </row>
    <row r="702" spans="1:13">
      <c r="B702" s="28" t="s">
        <v>467</v>
      </c>
      <c r="C702" s="28"/>
      <c r="D702" s="29"/>
      <c r="F702" s="30"/>
      <c r="G702" s="30"/>
      <c r="H702" s="27"/>
      <c r="I702" s="30"/>
    </row>
    <row r="703" spans="1:13" s="31" customFormat="1" ht="102">
      <c r="A703" s="77" t="s">
        <v>468</v>
      </c>
      <c r="B703" s="77" t="s">
        <v>469</v>
      </c>
      <c r="C703" s="77" t="s">
        <v>470</v>
      </c>
      <c r="D703" s="79" t="s">
        <v>0</v>
      </c>
      <c r="E703" s="76" t="s">
        <v>471</v>
      </c>
      <c r="F703" s="76" t="s">
        <v>472</v>
      </c>
      <c r="G703" s="76" t="s">
        <v>473</v>
      </c>
      <c r="H703" s="77" t="s">
        <v>474</v>
      </c>
      <c r="I703" s="78" t="s">
        <v>475</v>
      </c>
      <c r="K703" s="31" t="s">
        <v>192</v>
      </c>
    </row>
    <row r="704" spans="1:13">
      <c r="A704" s="32" t="s">
        <v>121</v>
      </c>
      <c r="B704" s="65" t="s">
        <v>451</v>
      </c>
      <c r="C704" s="66" t="s">
        <v>442</v>
      </c>
      <c r="D704" s="67">
        <f>20-2</f>
        <v>18</v>
      </c>
      <c r="E704" s="33"/>
      <c r="F704" s="33"/>
      <c r="G704" s="33"/>
      <c r="H704" s="33"/>
      <c r="I704" s="33"/>
    </row>
    <row r="705" spans="1:13">
      <c r="B705" s="28"/>
      <c r="C705" s="28"/>
      <c r="D705" s="29"/>
      <c r="F705" s="34"/>
      <c r="G705" s="34"/>
      <c r="H705" s="34"/>
      <c r="I705" s="30"/>
    </row>
    <row r="706" spans="1:13" s="47" customFormat="1" ht="15"/>
    <row r="707" spans="1:13" s="47" customFormat="1" ht="15"/>
    <row r="708" spans="1:13" s="47" customFormat="1" ht="15">
      <c r="A708" s="88" t="s">
        <v>436</v>
      </c>
      <c r="B708" s="89"/>
      <c r="C708" s="89"/>
      <c r="D708" s="89"/>
      <c r="E708" s="89"/>
    </row>
    <row r="709" spans="1:13" s="47" customFormat="1" ht="45">
      <c r="A709" s="1" t="s">
        <v>2</v>
      </c>
      <c r="B709" s="2" t="s">
        <v>3</v>
      </c>
      <c r="C709" s="2" t="s">
        <v>4</v>
      </c>
      <c r="D709" s="1" t="s">
        <v>5</v>
      </c>
      <c r="E709" s="2" t="s">
        <v>6</v>
      </c>
    </row>
    <row r="710" spans="1:13" customFormat="1" ht="15">
      <c r="A710" s="90" t="s">
        <v>451</v>
      </c>
      <c r="B710" s="91"/>
      <c r="C710" s="91"/>
      <c r="D710" s="91"/>
      <c r="E710" s="91"/>
      <c r="J710" s="64"/>
      <c r="L710" s="64"/>
      <c r="M710" s="64"/>
    </row>
    <row r="711" spans="1:13" customFormat="1" ht="67.5">
      <c r="A711" s="1">
        <v>1</v>
      </c>
      <c r="B711" s="3" t="s">
        <v>452</v>
      </c>
      <c r="C711" s="2" t="s">
        <v>9</v>
      </c>
      <c r="D711" s="1" t="s">
        <v>7</v>
      </c>
      <c r="E711" s="4"/>
      <c r="J711" s="64"/>
      <c r="L711" s="64"/>
      <c r="M711" s="64"/>
    </row>
    <row r="712" spans="1:13" customFormat="1" ht="22.5">
      <c r="A712" s="1">
        <v>2</v>
      </c>
      <c r="B712" s="15" t="s">
        <v>453</v>
      </c>
      <c r="C712" s="2" t="s">
        <v>178</v>
      </c>
      <c r="D712" s="2" t="s">
        <v>7</v>
      </c>
      <c r="E712" s="6"/>
      <c r="J712" s="64"/>
      <c r="L712" s="64"/>
      <c r="M712" s="64"/>
    </row>
    <row r="713" spans="1:13" customFormat="1" ht="22.5">
      <c r="A713" s="1">
        <v>3</v>
      </c>
      <c r="B713" s="15" t="s">
        <v>454</v>
      </c>
      <c r="C713" s="2" t="s">
        <v>178</v>
      </c>
      <c r="D713" s="2" t="s">
        <v>7</v>
      </c>
      <c r="E713" s="6"/>
      <c r="J713" s="64"/>
      <c r="L713" s="64"/>
      <c r="M713" s="64"/>
    </row>
    <row r="714" spans="1:13" customFormat="1" ht="90">
      <c r="A714" s="1">
        <f t="shared" ref="A714:A719" si="17">A713+1</f>
        <v>4</v>
      </c>
      <c r="B714" s="5" t="s">
        <v>455</v>
      </c>
      <c r="C714" s="2" t="s">
        <v>456</v>
      </c>
      <c r="D714" s="2" t="s">
        <v>32</v>
      </c>
      <c r="E714" s="6"/>
      <c r="J714" s="64"/>
      <c r="L714" s="64"/>
      <c r="M714" s="64"/>
    </row>
    <row r="715" spans="1:13" customFormat="1" ht="45">
      <c r="A715" s="1">
        <f>A714+1</f>
        <v>5</v>
      </c>
      <c r="B715" s="5" t="s">
        <v>457</v>
      </c>
      <c r="C715" s="2" t="s">
        <v>253</v>
      </c>
      <c r="D715" s="2" t="s">
        <v>24</v>
      </c>
      <c r="E715" s="6"/>
      <c r="J715" s="64"/>
      <c r="L715" s="64"/>
      <c r="M715" s="64"/>
    </row>
    <row r="716" spans="1:13" customFormat="1" ht="22.5">
      <c r="A716" s="1">
        <f t="shared" si="17"/>
        <v>6</v>
      </c>
      <c r="B716" s="11" t="s">
        <v>458</v>
      </c>
      <c r="C716" s="2" t="s">
        <v>41</v>
      </c>
      <c r="D716" s="2" t="s">
        <v>29</v>
      </c>
      <c r="E716" s="6"/>
      <c r="J716" s="64"/>
      <c r="L716" s="64"/>
      <c r="M716" s="64"/>
    </row>
    <row r="717" spans="1:13" customFormat="1" ht="45">
      <c r="A717" s="1">
        <f t="shared" si="17"/>
        <v>7</v>
      </c>
      <c r="B717" s="15" t="s">
        <v>459</v>
      </c>
      <c r="C717" s="2" t="s">
        <v>240</v>
      </c>
      <c r="D717" s="1" t="s">
        <v>7</v>
      </c>
      <c r="E717" s="6"/>
      <c r="J717" s="64"/>
      <c r="L717" s="64"/>
      <c r="M717" s="64"/>
    </row>
    <row r="718" spans="1:13" customFormat="1" ht="15">
      <c r="A718" s="1">
        <f>A717+1</f>
        <v>8</v>
      </c>
      <c r="B718" s="5" t="s">
        <v>241</v>
      </c>
      <c r="C718" s="2" t="s">
        <v>41</v>
      </c>
      <c r="D718" s="1" t="s">
        <v>29</v>
      </c>
      <c r="E718" s="6"/>
      <c r="J718" s="64"/>
      <c r="L718" s="64"/>
      <c r="M718" s="64"/>
    </row>
    <row r="719" spans="1:13" customFormat="1" ht="15">
      <c r="A719" s="1">
        <f t="shared" si="17"/>
        <v>9</v>
      </c>
      <c r="B719" s="5" t="s">
        <v>460</v>
      </c>
      <c r="C719" s="2" t="s">
        <v>41</v>
      </c>
      <c r="D719" s="2" t="s">
        <v>29</v>
      </c>
      <c r="E719" s="6"/>
      <c r="J719" s="64"/>
      <c r="L719" s="64"/>
      <c r="M719" s="64"/>
    </row>
    <row r="723" spans="6:7">
      <c r="F723" s="30"/>
      <c r="G723" s="30"/>
    </row>
    <row r="725" spans="6:7">
      <c r="F725" s="30"/>
      <c r="G725" s="30"/>
    </row>
    <row r="731" spans="6:7">
      <c r="F731" s="30"/>
      <c r="G731" s="30"/>
    </row>
  </sheetData>
  <mergeCells count="94">
    <mergeCell ref="B296:E296"/>
    <mergeCell ref="A297:E297"/>
    <mergeCell ref="A313:E313"/>
    <mergeCell ref="A315:E315"/>
    <mergeCell ref="A105:E105"/>
    <mergeCell ref="A110:E110"/>
    <mergeCell ref="A124:E124"/>
    <mergeCell ref="A142:E142"/>
    <mergeCell ref="B144:E144"/>
    <mergeCell ref="A145:E145"/>
    <mergeCell ref="A198:E198"/>
    <mergeCell ref="A149:E149"/>
    <mergeCell ref="A163:E163"/>
    <mergeCell ref="A179:E179"/>
    <mergeCell ref="B180:E180"/>
    <mergeCell ref="A196:E196"/>
    <mergeCell ref="A11:E11"/>
    <mergeCell ref="A15:E15"/>
    <mergeCell ref="A19:E19"/>
    <mergeCell ref="A22:E22"/>
    <mergeCell ref="A25:E25"/>
    <mergeCell ref="A40:E40"/>
    <mergeCell ref="A47:E47"/>
    <mergeCell ref="A62:E62"/>
    <mergeCell ref="A74:E74"/>
    <mergeCell ref="A88:E88"/>
    <mergeCell ref="A211:E211"/>
    <mergeCell ref="A213:E213"/>
    <mergeCell ref="A360:E360"/>
    <mergeCell ref="A362:E362"/>
    <mergeCell ref="A378:E378"/>
    <mergeCell ref="A278:E278"/>
    <mergeCell ref="A280:E280"/>
    <mergeCell ref="A225:E225"/>
    <mergeCell ref="A243:E243"/>
    <mergeCell ref="A244:E244"/>
    <mergeCell ref="A261:E261"/>
    <mergeCell ref="A263:E263"/>
    <mergeCell ref="A227:E227"/>
    <mergeCell ref="A331:E331"/>
    <mergeCell ref="A333:E333"/>
    <mergeCell ref="A294:E294"/>
    <mergeCell ref="A380:E380"/>
    <mergeCell ref="A396:E396"/>
    <mergeCell ref="A398:E398"/>
    <mergeCell ref="A411:E411"/>
    <mergeCell ref="A413:E413"/>
    <mergeCell ref="A493:E493"/>
    <mergeCell ref="A508:E508"/>
    <mergeCell ref="A510:E510"/>
    <mergeCell ref="A555:E555"/>
    <mergeCell ref="A431:E431"/>
    <mergeCell ref="A433:E433"/>
    <mergeCell ref="A454:E454"/>
    <mergeCell ref="A455:E455"/>
    <mergeCell ref="A469:E469"/>
    <mergeCell ref="A681:E681"/>
    <mergeCell ref="A618:E618"/>
    <mergeCell ref="A632:E632"/>
    <mergeCell ref="A634:E634"/>
    <mergeCell ref="A342:E342"/>
    <mergeCell ref="A344:E344"/>
    <mergeCell ref="A599:E599"/>
    <mergeCell ref="A601:E601"/>
    <mergeCell ref="A616:E616"/>
    <mergeCell ref="A559:E559"/>
    <mergeCell ref="A565:E565"/>
    <mergeCell ref="A578:E578"/>
    <mergeCell ref="A580:E580"/>
    <mergeCell ref="A587:E587"/>
    <mergeCell ref="A525:E525"/>
    <mergeCell ref="A527:E527"/>
    <mergeCell ref="A708:E708"/>
    <mergeCell ref="A710:E710"/>
    <mergeCell ref="A683:E683"/>
    <mergeCell ref="A686:E686"/>
    <mergeCell ref="A689:E689"/>
    <mergeCell ref="A694:E694"/>
    <mergeCell ref="A575:E575"/>
    <mergeCell ref="A678:E678"/>
    <mergeCell ref="A8:E8"/>
    <mergeCell ref="A37:E37"/>
    <mergeCell ref="A102:E102"/>
    <mergeCell ref="A140:E140"/>
    <mergeCell ref="A329:E329"/>
    <mergeCell ref="A646:E646"/>
    <mergeCell ref="A648:E648"/>
    <mergeCell ref="A661:E661"/>
    <mergeCell ref="A663:E663"/>
    <mergeCell ref="A540:E540"/>
    <mergeCell ref="A542:E542"/>
    <mergeCell ref="A558:E558"/>
    <mergeCell ref="A471:E471"/>
    <mergeCell ref="A491:E491"/>
  </mergeCells>
  <phoneticPr fontId="1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24wszk23</cp:lastModifiedBy>
  <cp:lastPrinted>2024-12-12T09:24:47Z</cp:lastPrinted>
  <dcterms:created xsi:type="dcterms:W3CDTF">2015-06-05T18:19:34Z</dcterms:created>
  <dcterms:modified xsi:type="dcterms:W3CDTF">2025-02-04T10:54:36Z</dcterms:modified>
</cp:coreProperties>
</file>