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W:\Sekcja Zamówień Publicznych\wspolny_zam_publ\PZP 2023\spr. 68 materialy chirurgiczne\"/>
    </mc:Choice>
  </mc:AlternateContent>
  <xr:revisionPtr revIDLastSave="0" documentId="13_ncr:1_{6FE0D8D5-C4AE-411D-97CD-6C39467E8690}" xr6:coauthVersionLast="47" xr6:coauthVersionMax="47" xr10:uidLastSave="{00000000-0000-0000-0000-000000000000}"/>
  <bookViews>
    <workbookView xWindow="-120" yWindow="-120" windowWidth="29040" windowHeight="15840" tabRatio="500" xr2:uid="{00000000-000D-0000-FFFF-FFFF00000000}"/>
  </bookViews>
  <sheets>
    <sheet name="Pakiety nr 1-16"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44" i="1" l="1"/>
  <c r="F143" i="1"/>
  <c r="G143" i="1" s="1"/>
  <c r="F138" i="1"/>
  <c r="G138" i="1" s="1"/>
  <c r="F134" i="1"/>
  <c r="G134" i="1" s="1"/>
  <c r="F133" i="1"/>
  <c r="G133" i="1" s="1"/>
  <c r="F132" i="1"/>
  <c r="G132" i="1" s="1"/>
  <c r="F131" i="1"/>
  <c r="G131" i="1" s="1"/>
  <c r="F130" i="1"/>
  <c r="G130" i="1" s="1"/>
  <c r="F129" i="1"/>
  <c r="G129" i="1" s="1"/>
  <c r="F128" i="1"/>
  <c r="G128" i="1" s="1"/>
  <c r="F127" i="1"/>
  <c r="G127" i="1" s="1"/>
  <c r="F126" i="1"/>
  <c r="G126" i="1" s="1"/>
  <c r="F125" i="1"/>
  <c r="G125" i="1" s="1"/>
  <c r="F124" i="1"/>
  <c r="G124" i="1" s="1"/>
  <c r="F123" i="1"/>
  <c r="G123" i="1" s="1"/>
  <c r="F118" i="1"/>
  <c r="F119" i="1" s="1"/>
  <c r="F114" i="1"/>
  <c r="G114" i="1" s="1"/>
  <c r="F113" i="1"/>
  <c r="F112" i="1"/>
  <c r="G112" i="1" s="1"/>
  <c r="F106" i="1"/>
  <c r="G106" i="1" s="1"/>
  <c r="F105" i="1"/>
  <c r="G105" i="1" s="1"/>
  <c r="F104" i="1"/>
  <c r="G104" i="1" s="1"/>
  <c r="F103" i="1"/>
  <c r="G103" i="1" s="1"/>
  <c r="F102" i="1"/>
  <c r="G102" i="1" s="1"/>
  <c r="F91" i="1"/>
  <c r="G91" i="1" s="1"/>
  <c r="F90" i="1"/>
  <c r="G90" i="1" s="1"/>
  <c r="F89" i="1"/>
  <c r="F83" i="1"/>
  <c r="G83" i="1" s="1"/>
  <c r="F82" i="1"/>
  <c r="G82" i="1" s="1"/>
  <c r="F81" i="1"/>
  <c r="G81" i="1" s="1"/>
  <c r="F80" i="1"/>
  <c r="G80" i="1" s="1"/>
  <c r="F79" i="1"/>
  <c r="G79" i="1" s="1"/>
  <c r="F78" i="1"/>
  <c r="G78" i="1" s="1"/>
  <c r="F73" i="1"/>
  <c r="G73" i="1" s="1"/>
  <c r="G74" i="1" s="1"/>
  <c r="F66" i="1"/>
  <c r="G66" i="1" s="1"/>
  <c r="F65" i="1"/>
  <c r="G65" i="1" s="1"/>
  <c r="F64" i="1"/>
  <c r="G64" i="1" s="1"/>
  <c r="F62" i="1"/>
  <c r="G62" i="1" s="1"/>
  <c r="F61" i="1"/>
  <c r="G61" i="1" s="1"/>
  <c r="F60" i="1"/>
  <c r="G60" i="1" s="1"/>
  <c r="F59" i="1"/>
  <c r="G59" i="1" s="1"/>
  <c r="F58" i="1"/>
  <c r="G58" i="1" s="1"/>
  <c r="F57" i="1"/>
  <c r="F47" i="1"/>
  <c r="G47" i="1" s="1"/>
  <c r="F46" i="1"/>
  <c r="G46" i="1" s="1"/>
  <c r="F45" i="1"/>
  <c r="G45" i="1" s="1"/>
  <c r="F44" i="1"/>
  <c r="G44" i="1" s="1"/>
  <c r="F43" i="1"/>
  <c r="G43" i="1" s="1"/>
  <c r="F42" i="1"/>
  <c r="G42" i="1" s="1"/>
  <c r="F37" i="1"/>
  <c r="F38" i="1" s="1"/>
  <c r="F29" i="1"/>
  <c r="F28" i="1"/>
  <c r="G28" i="1" s="1"/>
  <c r="F27" i="1"/>
  <c r="G27" i="1" s="1"/>
  <c r="F22" i="1"/>
  <c r="G22" i="1" s="1"/>
  <c r="F21" i="1"/>
  <c r="F16" i="1"/>
  <c r="G16" i="1" s="1"/>
  <c r="F15" i="1"/>
  <c r="G15" i="1" s="1"/>
  <c r="F14" i="1"/>
  <c r="G14" i="1" s="1"/>
  <c r="F8" i="1"/>
  <c r="G8" i="1" s="1"/>
  <c r="F7" i="1"/>
  <c r="G7" i="1" s="1"/>
  <c r="F6" i="1"/>
  <c r="G6" i="1" s="1"/>
  <c r="F5" i="1"/>
  <c r="G5" i="1" s="1"/>
  <c r="F23" i="1" l="1"/>
  <c r="F145" i="1"/>
  <c r="F74" i="1"/>
  <c r="F115" i="1"/>
  <c r="G17" i="1"/>
  <c r="G144" i="1"/>
  <c r="G145" i="1" s="1"/>
  <c r="G9" i="1"/>
  <c r="G135" i="1"/>
  <c r="F67" i="1"/>
  <c r="G113" i="1"/>
  <c r="G115" i="1" s="1"/>
  <c r="G57" i="1"/>
  <c r="G67" i="1" s="1"/>
  <c r="F17" i="1"/>
  <c r="F30" i="1"/>
  <c r="F84" i="1"/>
  <c r="F92" i="1"/>
  <c r="G118" i="1"/>
  <c r="G119" i="1" s="1"/>
  <c r="G107" i="1"/>
  <c r="G48" i="1"/>
  <c r="G84" i="1"/>
  <c r="G29" i="1"/>
  <c r="G30" i="1" s="1"/>
  <c r="G89" i="1"/>
  <c r="G92" i="1" s="1"/>
  <c r="F9" i="1"/>
  <c r="G37" i="1"/>
  <c r="G38" i="1" s="1"/>
  <c r="G21" i="1"/>
  <c r="G23" i="1" s="1"/>
  <c r="F107" i="1"/>
  <c r="F48" i="1"/>
  <c r="F135" i="1"/>
</calcChain>
</file>

<file path=xl/sharedStrings.xml><?xml version="1.0" encoding="utf-8"?>
<sst xmlns="http://schemas.openxmlformats.org/spreadsheetml/2006/main" count="329" uniqueCount="115">
  <si>
    <t xml:space="preserve">Pakiet nr 1 Narzędzia laparoskopowe </t>
  </si>
  <si>
    <t>L.p</t>
  </si>
  <si>
    <t>NAZWA ASORTYMENTU</t>
  </si>
  <si>
    <t>j.m</t>
  </si>
  <si>
    <t>Ilość</t>
  </si>
  <si>
    <t>Cena netto</t>
  </si>
  <si>
    <t>Wart. Netto</t>
  </si>
  <si>
    <t>Wart. brutto</t>
  </si>
  <si>
    <t>1.</t>
  </si>
  <si>
    <r>
      <rPr>
        <sz val="10"/>
        <color rgb="FFFF0000"/>
        <rFont val="Arial"/>
        <family val="2"/>
        <charset val="238"/>
      </rPr>
      <t xml:space="preserve">Trokar jednorazowy laparoskopowy z przezroczystą karbowaną kaniulą 5 mm, dł.100 mm, wyposażony w dwie uszczelki, dwustronnie zaostrzone jednopłaszczyznowe ostrze. Trokar wyposażony w </t>
    </r>
    <r>
      <rPr>
        <b/>
        <sz val="10"/>
        <color rgb="FFFF0000"/>
        <rFont val="Arial"/>
        <family val="2"/>
        <charset val="238"/>
      </rPr>
      <t>dwustopniowy</t>
    </r>
    <r>
      <rPr>
        <sz val="10"/>
        <color rgb="FFFF0000"/>
        <rFont val="Arial"/>
        <family val="2"/>
        <charset val="238"/>
      </rPr>
      <t xml:space="preserve"> kranik.</t>
    </r>
  </si>
  <si>
    <t>szt.</t>
  </si>
  <si>
    <t>2.</t>
  </si>
  <si>
    <r>
      <rPr>
        <sz val="10"/>
        <color rgb="FFFF0000"/>
        <rFont val="Arial"/>
        <family val="2"/>
        <charset val="238"/>
      </rPr>
      <t xml:space="preserve">Trokar jednorazowy laparoskopowy z przezroczystą karbowaną kaniulą 11 mm, dł.100 mm, wyposażony w dwie uszczelki i uniwersalną redukcję 5- 11 mm, dwustronnie zaostrzone jednopłaszczyznowe ostrze. Trokar wyposażony w </t>
    </r>
    <r>
      <rPr>
        <b/>
        <sz val="10"/>
        <color rgb="FFFF0000"/>
        <rFont val="Arial"/>
        <family val="2"/>
        <charset val="238"/>
      </rPr>
      <t>dwustopniowy</t>
    </r>
    <r>
      <rPr>
        <sz val="10"/>
        <color rgb="FFFF0000"/>
        <rFont val="Arial"/>
        <family val="2"/>
        <charset val="238"/>
      </rPr>
      <t xml:space="preserve"> kranik z osobnymi pozycjami insuflacji, desuflacji i blokady przepływu gazu.</t>
    </r>
  </si>
  <si>
    <t>3.</t>
  </si>
  <si>
    <r>
      <rPr>
        <sz val="10"/>
        <color rgb="FFFF0000"/>
        <rFont val="Arial"/>
        <family val="2"/>
        <charset val="238"/>
      </rPr>
      <t xml:space="preserve">Trokar jednorazowy laparoskopowy z przezroczystą karbowaną kaniulą 12 mm, dł.100 mm, wyposażony w dwie uszczelki i uniwersalną redukcję 5- 12 mm, dwustronnie zaostrzone jednopłaszczyznowe ostrze. Trokar wyposażony w </t>
    </r>
    <r>
      <rPr>
        <b/>
        <sz val="10"/>
        <color rgb="FFFF0000"/>
        <rFont val="Arial"/>
        <family val="2"/>
        <charset val="238"/>
      </rPr>
      <t>dwustopniowy</t>
    </r>
    <r>
      <rPr>
        <sz val="10"/>
        <color rgb="FFFF0000"/>
        <rFont val="Arial"/>
        <family val="2"/>
        <charset val="238"/>
      </rPr>
      <t xml:space="preserve"> kranik z osobnymi pozycjami insuflacji, desuflacji i blokady przepływu gazu.</t>
    </r>
  </si>
  <si>
    <t>4.</t>
  </si>
  <si>
    <r>
      <rPr>
        <sz val="10"/>
        <color rgb="FFFF0000"/>
        <rFont val="Arial"/>
        <family val="2"/>
        <charset val="238"/>
      </rPr>
      <t xml:space="preserve">Retraktor/ protektor do ran składający się z dwóch pierścieni: sztywnego pierścienia górnego oraz pierścienia dolnego, trwale połączonych rękawem. Produkt bez obecnościu naturalnego latexu oraz ftalanów. Rozmiar </t>
    </r>
    <r>
      <rPr>
        <b/>
        <sz val="10"/>
        <color rgb="FFFF0000"/>
        <rFont val="Arial"/>
        <family val="2"/>
        <charset val="238"/>
      </rPr>
      <t>5-9 cm.</t>
    </r>
  </si>
  <si>
    <t xml:space="preserve">Pakiet nr 2 Narzędzia laparoskopowe </t>
  </si>
  <si>
    <t>Trokar jednorazowy laparoskopowy z przezroczystą karbowaną kaniulą 5 mm, dł.150 mm, wyposażony w dwie uszczelki, dwustronnie zaostrzone jednopłaszczyznowe ostrze. Trokar wyposażony w dwustopniowy kranik.</t>
  </si>
  <si>
    <t>Trokar jednorazowy laparoskopowy z przezroczystą karbowaną kaniulą 11 mm, dł.150 mm, wyposażony w dwie uszczelki i uniwersalną redukcję 5- 11 mm, dwustronnie zaostrzone jednopłaszczyznowe ostrze. Trokar wyposażony w trójstopniowy kranik z osobnymi pozycjami insuflacji, desuflacji i blokady przepływu gazu.</t>
  </si>
  <si>
    <t>Trokar jednorazowy laparoskopowy z przezroczystą karbowaną kaniulą 12 mm, dł.150 mm, wyposażony w dwie uszczelki i uniwersalną redukcję 5- 12 mm, dwustronnie zaostrzone jednopłaszczyznowe ostrze. Trokar wyposażony w trójstopniowy kranik z osobnymi pozycjami insuflacji, desuflacji i blokady przepływu gazu.</t>
  </si>
  <si>
    <t>pozycja dodana</t>
  </si>
  <si>
    <t xml:space="preserve">Pakiet nr 3 Narzędzia laparoskopowe </t>
  </si>
  <si>
    <t>Trokar optyczny jednorazowy laparoskopowy o średnicy 5-11 mm oraz 5-12 mm, dł. 100 mm, wyposażony w dwie uszczelki. Trokar optyczny, bez noża, z otworem na obturatorze umożliwiającym bezpośrednią insuflację. Kaniula gładka stabilizowana dzięki balonowi oraz dyskowi retencyjnemu.</t>
  </si>
  <si>
    <t>2</t>
  </si>
  <si>
    <t>Trokar jednorazowy laparoskopowy do mikrolaparotomii (metoda Hassona) o średnicy  5-12 mm, dł. 100 mm, posiadający stożek do fiksacji w powłokach brzusznych, wyposażony w trójstopniowy kranik z osobnymi pozycjami insuflacji, desuflacji i blokady przepływu gazu.</t>
  </si>
  <si>
    <t>Pakiet nr 4 Narzędzia laparoskopowe</t>
  </si>
  <si>
    <t xml:space="preserve"> NAZWA ASORTYMENTU</t>
  </si>
  <si>
    <t>Jednorazowa igła Veresa 120 mm lub 150 mm. Zamawiający każdorazowo określi rodzaj igły przy składaniu zamówienia.</t>
  </si>
  <si>
    <t>Jednorazowe nożyczki laparoskopowe proste o średnicy trzonu 5 mm i długości trzonu 31 cm, obrotow 360⁰, z możliwoscią podłaczączenia koagulacji.</t>
  </si>
  <si>
    <t>Worek do pobierania próbek jednorazowego użytku, poliuretanowy, z elastyczną,  metalową obręczą umożliwiającą pobieranie próbek, sztywny trzon, średnica 10 mm lub 12 mm, ergonomiczna rękojeść z 2 zamkniętymi uchwytami na palce.  Zamawiający każdorazowo określi rodzaj asortymentu przy składaniu zamówienia.</t>
  </si>
  <si>
    <t>Pakiet nr 5 Pętle endoskopowe</t>
  </si>
  <si>
    <t>Pętla endoskopowa z aplikatorem, wykonana z nici plecionej, powlekanej, okres wchłaniania 56 – 70 dni, grubość nitki „0”, długość 52 cm</t>
  </si>
  <si>
    <t>Pakiet nr 6 Staplery tnąco – szyjące, ładunki do staplerów tnąco- szyjących, stapler liniowy, ładunki do staplera liniowego.</t>
  </si>
  <si>
    <t>Atraumatyczny stapler tnąco-szyjący 80 mm posiadający nóż w ładunku ( z systemem ochrony ostrza dla bezpieczeństwa personelu medycznego podczas wymiany ładunku) z 4 rzędami naprzemiennie ułożonych zszywek o wysokości 4,8 mm lub  3,8 mm  przed zamknięciem ; zszywki wykonane z drutu obustronnie splaszczonego dla uzyskannia pewnego zamknięcia na zmienionej chorobowo tkance. Zamawiajacy określi wysokość zszywki przy składaniu zamówienia.</t>
  </si>
  <si>
    <t xml:space="preserve">Ładunki tnąco-szyjące 80 mm posiadające nóż w ładunku ( z systemem ochrony ostrza dla bezpieczeństwa personelu medycznego podczas wymiany ładunku) z 4 rzędami naprzemiennie ułożonych zszywek o wysokości 4,8 mm lub 3,8 mm  przed zamknięciem ; zszywki wykonane z drutu obustronnie splaszczonego dla uzyskania pewnego zamknięcia na zmienionej chorobowo tkance. Zamawiajacy określi wysokość zszywki przy składaniu zamówienia. </t>
  </si>
  <si>
    <t>Atraumatyczny stapler tnąco-szyjący 100 mm posiadający nóż w ładunku ( z systemem ochrony ostrza dla bezpieczeństwa personelu medycznego podczas wymiany ładunku) z 4 rzędami naprzemiennie ułożonych zszywek o wysokości 4,8 mm lub  3,8 mm  przed zamknięciem ; zszywki wykonane z drutu obustronnie splaszczonego dla uzyskannia pewnego zamknięcia na zmienionej chorobowo tkance. Zamawiajacy określi wysokość zszywki przy składaniu zamówienia.</t>
  </si>
  <si>
    <t xml:space="preserve">Ładunki tnąco-szyjące 100 mm posiadające nóż w ładunku ( z systemem ochrony ostrza dla bezpieczeństwa personelu medycznego podczas wymiany ładunku) z 4 rzędami naprzemiennie ułożonych zszywek o wysokości 4,8 mm lub 3,8 mm  przed zamknięciem ; zszywki wykonane z drutu obustronnie splaszczonego dla uzyskania pewnego zamknięcia na zmienionej chorobowo tkance. Zamawiajacy określi wysokość zszywki przy składaniu zamówienia. </t>
  </si>
  <si>
    <t>5.</t>
  </si>
  <si>
    <t>Stapler liniowy jednorazowego użytku 90 mm, z automatycznym dociskiem tkanki, z blokadą uniemożliwiającą zamknięcie staplera z wystrzelonym ładunkiem, o wysokości zszywek 4,8 mm lub 3,5 mm . Zszywki wykonane z drutu obustronnie spłaszczonego dla uzyskania pewnego zamknięcia na zmienionej chorobowo tkance.Zamawiający określi wysokość zszywki przy skladaniu zamówienia.</t>
  </si>
  <si>
    <t>6.</t>
  </si>
  <si>
    <t>Ładunki do staplera liniowego jednorazowego użytku 90 mm , z automatycznym dociskiem tkanki, z blokadą uniemożliwiającą zamknięcie staplera z wystrzelonym ładunkiem, o wysokości zszywek 4,8 mm lub 3,5 mm ; zszywki wykonane z drutu obustronnie spłaszczonego dla uzyskania pewnego zamknięcia na zmienionej chorobowo tkance.Zamawiajacy określi wysokość zszywki przy składaniu zamówienia.</t>
  </si>
  <si>
    <t>Pakiet nr 7 Staplery tnąco – szyjące, ładunki do staplerów tnąco- szyjących, stapler liniowy, ładunki do staplera liniowego.</t>
  </si>
  <si>
    <t>Jednorazowa rączka staplera liniowego z nożem wbudowanym w ładunek, umożliwiająca sekwencyjną regulację wysokości zszywek przeznaczonych do tkanki standardowej (1,5mm po zamknięciu), pośredniej (1,8 mm po zamknięciu) i grubej (2 mm po zamknięciu). Stapler kompatybilny z ładunkiem posiadającym sześć rzędów zszywek wykonanych w technologii przestrzennej 3D o długości linii szwu 81mm.</t>
  </si>
  <si>
    <t>Uniwersalny ładunek do jednorazowego staplera liniowego z nożem posiadającego sekwencyjną regulację wysokości zszywek przeznaczonych do tkanki standardowej (1,5mm po zamknięciu), pośredniej (1,8 mm po zamknięciu) i grubej (2 mm po zamknięciu). Ładunek posiadający sześć rzędów zszywek wykonanych w technologii przestrzennej 3D o długości linii szwu 81mm (nóż zintegrowany z ładunkiem).</t>
  </si>
  <si>
    <t>Jednorazowy atraumatyczny stapler liniowy o długości linii szwu 60 mm załadowany ładunkiem do tkanki standardowej (wysokość otwartej zszywki 3,5 mm) i grubej (wysokość otwartej zszywki 4,8 mm). Stapler posiada dwie dźwignie – zamykającą i spustową. Zamawiający każdorazowo określi rodzaj ładunku w staplerze przy składaniu zamówienia</t>
  </si>
  <si>
    <t>Ładunek do atraumatycznego staplera liniowego o długości linii szwu 60 mm do tkanki standardowej (wysokość otwartej zszywki 3,5 mm) i grubej (wysokość otwartej zszywki 4,8 mm). Zamawiający każdorazowo określi rodzaj ładunku w staplerze przy składaniu zamówienia</t>
  </si>
  <si>
    <t xml:space="preserve">Jednorazowa rękojeść do staplera endoskopowego zasilanego baterią z wbudowaną artykulacją w stapler, przeznaczonego do ładunków wykonujących zespolenie o długości 60 mm. Długość ramienia 34 cm. </t>
  </si>
  <si>
    <t xml:space="preserve">Jednorazowe ładunki liniowe do staplera endoskopowego prostego, umożliwiającego wykonanie zespolenia na długości 60 mm, ładowane w szczęki staplera. Ładunki do tkanki cienkiej (wysokość zszywki 1 mm po zamknięciu), ładunki do tkanki standardowej (wysokość zszywki 1,5 mm po zamknięciu), ładunki do tkanki pośredniej (wysokość po zamknięciu 1,8 mm), ładunki do tkanki grubej (wysokość zszywki 2 mm po zamknięciu). Wszystkie ładunki przechodzące przez trokar o średnicy 12 mm. Zamawiający każdorazowo określi rozmiar ładunku przy składaniu zamówienia. </t>
  </si>
  <si>
    <t>7.</t>
  </si>
  <si>
    <t xml:space="preserve">Jednorazowa rękojeść do staplera endoskopowego zasilanego baterią z wbudowaną artykulacją w stapler, przeznaczonego do ładunków wykonujących zespolenie o długości 45 mm. Długość ramienia 34 cm. </t>
  </si>
  <si>
    <t>8.</t>
  </si>
  <si>
    <t xml:space="preserve">Jednorazowe ładunki liniowe do staplera endoskopowego prostego, umożliwiającego wykonanie zespolenia na długości 45 mm, ładowane w szczęki staplera. Ładunki do tkanki cienkiej (wysokość zszywki 1 mm po zamknięciu), ładunki do tkanki standardowej (wysokość zszywki 1,5 mm po zamknięciu), ładunki do tkanki pośredniej (wysokość po zamknięciu 1,8 mm), ładunki do tkanki grubej (wysokość zszywki 2 mm po zamknięciu). Wszystkie ładunki przechodzące przez trokar o średnicy 12 mm. Zamawiający każdorazowo określi rozmiar ładunku przy składaniu zamówienia. </t>
  </si>
  <si>
    <t>9.</t>
  </si>
  <si>
    <t xml:space="preserve">Jednorazowy stapler zamykająco-tnący z zakrzywioną główką (kształt półksiężyca), długość linii cięcia 40mm. Stapler umożliwia 6 wystrzeleń ładunku podczas jednego zagiegu, zawiera ładunek do tkanki grubej. </t>
  </si>
  <si>
    <t>10.</t>
  </si>
  <si>
    <t xml:space="preserve">Szew syntetyczny, polipropylenowy, niewchłanialny, jednowłóknowy z kontrolowanym rozciąganiem i plastycznym odkształceniem węzła. Igła prosta, okrągła, zalecana do szwu kapciuchowego, podwójna 70mm, szew 2/0, dł. 75mm x12 szt. </t>
  </si>
  <si>
    <t>op.</t>
  </si>
  <si>
    <t>Pakiet nr 8 Staplery okrężne</t>
  </si>
  <si>
    <t xml:space="preserve">Jednorazowy stapler okrężny zakrzywiony z niskoprofilowym łamanym kowadełkiem i automatyczną regulacją docisku tkanki o średnicy 21, 25( dop. 24 i 26 ), 28( dop.29), 31,(dop. 32) 34 mm(jeśli jest w ofercie) i wysokością zszywki przed zamknieciem 4,8 mm. Stapler posiada dwie rękojeści spustowe.  Zamawiający określi średnicę staplera przy składaniu zamówienia. </t>
  </si>
  <si>
    <t xml:space="preserve">Pakiet nr 9 Narzedzia do zamykania naczyń. </t>
  </si>
  <si>
    <t>Kleszczyki wielorazowe kompatybilne z elektrodą systemu zamykania naczyń z wbudowanym nożem, długość 25 cm, szczęki zakrzywione pod kątem 30 stopni.</t>
  </si>
  <si>
    <t>Elektroda jednorazowego użytku wpinana do wielorazowych kleszczyków o długości 25 cm,  z przewodem, kompatybilna z systemem zamykania naczyń do 7 mm włącznie z nożem wbudowanym w elektrodę. Długość linii cięcia 22,3 mm. Kompatybilna z posiadanym aparatem VALLEYLAB FT 10</t>
  </si>
  <si>
    <t>Jednorazowy instrument do zamykania naczyń o długości trzonu 18 cm i średnicy 13,5 mm z wbudowanym nożem do zabiegów klasycznych. Szczęki zagięte pod kątem 14 stopni, długość cięcia 36 mm. Kompatybilny z posiadanym aparatem VALLEYLAB FT 10</t>
  </si>
  <si>
    <t>Jednorazowe narzędzie do stapiania tkanek oraz zamykania naczyń krwionośnych   i limfatycznych o średnicy do 7 mm włącznie, z wbudowanym nożem zapewniającym funkcję cięcia, szczęki typu Maryland, przeznaczone do zabiegów laparoskopowych, o długości trzonu 37 cm, średnica trzonu 5 mm, długość spawu 20,3 mm. Kompatybilny z posiadanym aparatem VALLEYLAB FT 10.</t>
  </si>
  <si>
    <t>Jednorazowe narzędzie do stapiania tkanek oraz zamykania naczyń krwionośnych   i limfatycznych o średnicy do 7 mm włącznie, z wbudowanym nożem zapewniającym funkcję cięcia, przeznaczone do precyzyjnych zabiegów na otwarto,                         o długości 21,6 cm, szczęki wygięte pod kątem 40 stopni, o długości spawu 20,6 mm, aktywacja za pomocą włącznika nożnego lub ręcznego. Kompatybilny z posiadanym aparatem VALLEYLAB FT 10.</t>
  </si>
  <si>
    <t>Uchwyt argonowy jednorazowy monopolarny z przyciskiem cięcia i koagulacji oraz z wbudowanym mechanizmem retrakcji noża (elektrody) i przełącznikiem aktywacji. Elektroda wysuwana 2,5 cm, długość przewodu 3,6 m. Kompatybilny z posiadanym aparatem VALLEYLAB.</t>
  </si>
  <si>
    <t>Pakiet nr 10 Narzędzia do zamykania naczyń</t>
  </si>
  <si>
    <t>1</t>
  </si>
  <si>
    <t>Narzędzie laparoskopowe, jednorazowe, sterylne, średnica 5 mm, długość
ramienia 35cm. Długość szczęk 16 mm. Uchwyt pistoletowy z manipulatorem
przednim. Narzędzie integrujące energię bipolarną i ultradźwiękową. Kompatybilne z posiadanym urządzeniem Olympus – Thunderbeat.</t>
  </si>
  <si>
    <t xml:space="preserve">Narzędzie do zabiegów otwartych, jednorazowe, sterylne, średnica 5mm,
długość ramienia 20cm. Długość szczęk 20 mm. Uchwyt pistoletowy z
manipulatorem przednim. Narzędzie integrujące energię bipolarną i ultradźwiękową. Kompatybilne z posiadanym urządzeniem Olympus – Thunderbeat. </t>
  </si>
  <si>
    <t>3</t>
  </si>
  <si>
    <t>Narzędzie do zabiegów otwartych, precyzyjnych. Jednorazowe, sterylne,
długość ramienia 9cm. Długość szczęk 20 mm. Uchwyt nożycowy. Narzędzie
integrujące energię bipolarną i ultradźwiękową. Kompatybilne z posiadanym urządzeniem Olympus – Thunderbeat.</t>
  </si>
  <si>
    <t>Pakiet nr 11 Narzędzia do zamykania naczyń</t>
  </si>
  <si>
    <t>Jednorazowa końcówka do noża harmonicznego dł. ramienia 23 cm, śr. 5 mm, bransza aktywna wykonana ze stopu tytanu pokryta czarną nieprzywierającą powłoką. Końcówka posiada dwa przyciski aktywujące max i min. Możliwość cięcia i koagulacji, kształt uchwytu pistoletowy. Urządzenie posiada technologię ATT oraz zamyka naczynia do 5 mm włącznie. Kompatybilna z posiadanym aparatem Ethicon Harmonic.</t>
  </si>
  <si>
    <t>Jednorazowa końcówka do noża harmonicznego dł. ramienia 36 cm, śr. 5 mm, bransza aktywna wykonana ze stopu tytanu pokryta czarną nieprzywierającą powłoką. Końcówka posiada dwa przyciski aktywujące max i min. Możliwość cięcia i koagulacji, kształt uchwytu pistoletowy. Urządzenie posiada technologię ATT oraz zamyka naczynia do 5 mm włącznie. Kompatybilna z posiadanym aparatem Ethicon harmonic.</t>
  </si>
  <si>
    <t>Jednorazowe nożyczki do cięcia i koagulacji tkanek z wbudowaną aktywacją ręczną, zamykające naczynia do 7 mm włącznie, wykorzystujące zaawansowaną technologię bipolarną, współpracujące z kompatybilnym generatorem, uchwyt pistoletowy, zakrzywione bransze robocze dł. 38mm, długość ramienia 20 cm. Rotacja pełna 360 stopni. Dwa przyciski aktywujące umieszczone jeden pod drugim. Końcówka robocza zaprojektowana do jednoręcznego użycia. Kompatybilna z posiadanym aparatem Ethicon Harmonic.</t>
  </si>
  <si>
    <t xml:space="preserve">Jednorazowe nożyczki do cięcia i koagulacji i przecinania tkanek, zamykające naczynia o śr. do 7 mm włącznie, wykorzystujące zaawansowaną eletryczną technologię bipolarną, śr. ramienia 5mm, dł. 37 cm, zakrzywione bransze o długości 24 mm. Ciągła Rotacja ramienia roboczego w zakresie 360°. Uchwyt pistoletowy z dwoma oddzielnymi przyciskami do cięcia i koagulacji. Dzwignia zamykającabransze zatrzaskująca sie w uchwycie. Możliwość koagulowania dolną szczęką w pozycji otwartej. Kompatybilna z posiadanym aparatem Ethicon Harmonic. </t>
  </si>
  <si>
    <t xml:space="preserve">Jednorazowa końcówka noża harmonicznego, dł. 9 cm. o uchwycie nożycowym z możliwością cięcia i koagulacji. Zakrzywiona bransza aktywna o długości 16 mm. Końcówka z dwoma przyciskami aktywującymi: max i min. Urządzenie posiadające wbudowaną technologię adaptacji do tkanki umożliwiającą generatorowi ciągłe monitorowanie instrumentu podczas jego pracy i automatyczniemodulowanie wartości wyjściowej energii drgań harmonicznych, a także generowanie zwrotnego sygnału dźwiękowego dla użytkownika. Kompatybilne z posiadanym aparatem Ethicon Harmonic. </t>
  </si>
  <si>
    <t>Pakiet nr 12 Akcesoria do elektrochirurgii.</t>
  </si>
  <si>
    <t>Elektroda ostrzowa ze stali nierdzewnej, wydłużona. Długość całkowita 10,16 cm lub 16,51 cm, długość aktywna 2,54 cm. Zamawiający określi długość elektrody przy składaniu zamówienia. Kompatybilna z posiadanymi, elektrodami do aparatu VALLEYLAB.</t>
  </si>
  <si>
    <t>Elektroda ostrzowa powlekana, długość całkowita 6,35 cm, długość robocza – 2,8 cm. Kompatybilna z posiadanymi, elektrodami do aparatu VALLEYLAB.</t>
  </si>
  <si>
    <t>Podkładka czyszcząca do stosowania z elektrodami ze stali nierdzewnej. Sterylna, jednorazowego użytku, o wymiarach około 5 cm x 5 cm, samoprzylepne podłoże.</t>
  </si>
  <si>
    <t>Pakiet nr 13 Jednorazowa pompa laparoskopowa</t>
  </si>
  <si>
    <t>Jednorazowa pompa laparoskopowa, zasilana bateryjnie, w komplecie zestaw drenów napływowych i odpływowych, z manualną regulacją siły ssania, z końcówka roboczą.</t>
  </si>
  <si>
    <t>Pakiet nr 14 Klipsy tytanowe oraz polimerowe</t>
  </si>
  <si>
    <t>Klipsy tytanowe rozmiar XS, S, SM, M, oraz klipsy tytanowe do klipsownic laparoskopowych - rozmiar M/L, przekrój poprzeczny w kształcie serca, posiadające wewnętrzne żłobkowanie, pakowane w sterylnych zasobnikach z taśmą samoprzylepną po 4 i 6 sztuk (wielkość zasobnika określana przy zamówieniu).  Cena za 1 szt. klipsu.</t>
  </si>
  <si>
    <t xml:space="preserve">Dzierżawa klipsownic do poz.1  za 1 miesiąc.  W dzierżawie 10 klipsownic na czas trwania umowy (1 do XS, 2 do S, 2 do M, 3 do M/L)
Rozmiar XS,-1  szt,  S, SM, M,  – po 2 sztuki klipsownic do każdego rozmiaru
Rozmiar M/L – 3 sztuki klipsownic laparoskopowych
</t>
  </si>
  <si>
    <t>Klipsy tytanowe do klipsownic laparoskopowych rozmiar L, posiadające żłobkowanie wewnętrzne i zewnętrzne zabezpieczające przed zsunięciem  się z naczynia i wysunięciem z klipsownicy. Pakowane w sterylnych zasobnikach po 4 lub 6 sztuk (wielkość zasobnika określana przy zamówieniu). . Cena za 1 szt. klipsu.</t>
  </si>
  <si>
    <t>4</t>
  </si>
  <si>
    <t xml:space="preserve">Dzierżawa klipsownic do poz. 3 za miesiąc
Rozmiar L – 2 sztuki klipsownic krótkich
Rozmiar L – 3 sztuki klipsownic laparoskopowych
</t>
  </si>
  <si>
    <t>5</t>
  </si>
  <si>
    <t>Klipsy polimerowe niewchłanialne typu Hem-o-lok, rozmiar L, zamykające naczynia 5 do 13 mm, pakowane w sterylnych zasobnikach z taśmą samoprzylepną po 6 sztuk.. Cena za 1 szt. klipsu.</t>
  </si>
  <si>
    <t>6</t>
  </si>
  <si>
    <t xml:space="preserve">Dzierżawa klipsownic do poz. 5 za 1 miesiąc
Rozmiar L – 3 sztuki klipsownic laparoskopowych
</t>
  </si>
  <si>
    <t>7</t>
  </si>
  <si>
    <t>Klipsy polimerowe niewchłanialne typu Hem-o-lok, rozmiar XL (super duży), zamykające naczynia 7 do 16 mm, pakowane w sterylnych zasobnikach z taśmą samoprzylepną po 6 sztuk. . Cena za 1 szt. klipsu.</t>
  </si>
  <si>
    <t>8</t>
  </si>
  <si>
    <t xml:space="preserve">Dzierżawa klipsownic do poz. 7 za 1 miesiąc
Rozmiar XL – 3 sztuki klipsownic laparoskopowych
</t>
  </si>
  <si>
    <t>9</t>
  </si>
  <si>
    <t>Klipsy polimerowe niewchłanialne typu Hem-o-lok, rozmiar XXL, zamykające naczynia 10 do 22 mm, pakowane w sterylnych zasobnikach z taśmą samoprzylepną po 6 sztuk. . Cena za 1 szt. klipsu.</t>
  </si>
  <si>
    <t>10</t>
  </si>
  <si>
    <t xml:space="preserve">Dzierżawa klipsownic do poz. 5 za 1 miesiąc
Rozmiar XL – 3 sztuki klipsownic laparoskopowych
</t>
  </si>
  <si>
    <t>11</t>
  </si>
  <si>
    <t>Klipsownica laparoskopowa z artykulacją 60 stopni do klipsów polimerowych; do rozmiaru L; 50 stopni ruchomości + 10 stopni zagięcia szczęk tj. 60 stopni efektywnej artykulacji; nierozbieralna, blokada szczęk, 2 pokrętła (rotacja 360 stopni oraz artykulacja); średnica 10mm, wielorazowego użytku.</t>
  </si>
  <si>
    <t>12</t>
  </si>
  <si>
    <t>Klipsownica laparoskopowa z artykulacją 60 stopni do klipsów polimerowych; do rozmiaru XL; 50 stopni ruchomości + 10 stopni zagięcia szczęk tj. 60 stopni efektywnej artykulacji; nierozbieralna, blokada szczęk, 2 pokrętła (rotacja 360 stopni oraz artykulacja); średnica 10mm, wielorazowego użytku.</t>
  </si>
  <si>
    <t>Pakiet 15 Zestaw do operacji bariatrycznych</t>
  </si>
  <si>
    <t>Na zestaw składa się: Jednorazowa elektryczna rękojeść staplera endoskopowego zasilana baterią, z wbudowanym przegubem
w ramieniu, który stanowi integralną część rękojeści. Przegub umożliwiający obustronne zgięcie (artykulację) ramienia. Konstrukcja rękojeści umożliwiająca jednoręczną obsługę zgięcia ramienia. Rękojeść przeznaczona do ładunków wykonujących zespolenie o dł. 60 mm, posiadająca dźwignię zamykającą i eletryczny spust aktywujący wystrzelenie ładunku. Dł. ramienia 34 cm. - 1 szt; Jednorazowy ładunek liniowy w kolorze zielonym do staplera endoskopowego, umożliwiającego wykonanie zespolenia na dł. 60 mm, ładowany w szczęki staplera. Ładunek do tkanki grubej wyposażony w asymetrycznie wygięte zszywki wykonane ze stopu tytanu, o wys. 4,1 mm, po zamknięciu 2,0 mm. Ładunek posiada chwytną powierzchnię, z wysuniętymi lożami zszywek ponad jego powierzchnię, zapobiegającą wysuwaniu się tkanki po zamknięciu staplera i podczas wystrzelenia zszywek - 2szt, Jednorazowy ładunek liniowy w kolorze złotym do staplera endoskopowego, umożliwiającego wykonanie
zespolenia na dł. 60 mm, ładowany w szczęki staplera. Ładunek do tkanki średnio-grubej wyposażony w asymetrycznie wygięte zszywki wykonane ze stopu tytanu, o wys. 3,8 mm, po zamknięciu 1,8 mm. Ładunek posiada chwytną powierzchnię, z wysuniętymi lożami zszywek ponad jego powierzchnię, zapobiegającą wysuwaniu się tkanki po zamknięciu staplera i podczas wystrzelenia zszywek - 2szt; Jednorazowe nożyczki do cięcia i koagulacji i przecinania tkanek, zamykające naczynia o śr. do 7 mm włącznie, wykorzystujące zaawansowaną eletryczną technologię bipolarną, śr. ramienia 5mm, dł. 37 cm, zakrzywione bransze o długości 24 mm. Ciągła Rotacja ramienia roboczego w zakresie 360°. Uchwyt pistoletowy z dwoma oddzielnymi przyciskami do cięcia i koagulacji. Dzwignia zamykająca bransze zatrzaskująca sie w uchwycie. Możliwość koagulowania dolną szczęką w pozycji otwartej. - 1szt</t>
  </si>
  <si>
    <t>Pakiet nr 16 Retraktor proktologiczny</t>
  </si>
  <si>
    <t xml:space="preserve">Jednorazowy retraktor samopodtrzymujący, sterylny z regulowanymi elastycznymi odciągami. Do zastosowań w chirurgii okolicy odbytu i krocza. 
Retraktor wykonany z plastiku, z możliwością regulacji kąta połączenia elementów i możliwością mocowania elastycznych odciągów. 
Ramy retraktora dwu lub czteroelementowe, łączone w sposób umożliwiający płynną regulację kąta połączenia w trakcie zabiegu operacyjnego. Rama wykonana z lekkiego plastiku i dostarczana w postaci jałowej. Zamawiający każdorawowo określi typ zamawianego retraktora. </t>
  </si>
  <si>
    <t xml:space="preserve">Odciągi elastyczne do ramy retraktora, jałowe z możliwością mocowania do ramy retraktora bez użycia dodatkowych mechanizmów. Zamawiający każdorazowo określi typ zamawianego odciągu. </t>
  </si>
  <si>
    <t xml:space="preserve">Cena netto </t>
  </si>
  <si>
    <t>Nazwa handlowa, nazwa producenta, nr katalogowy producenta</t>
  </si>
  <si>
    <t>"Załącznik nr 1 do SWZ – Formularz cenowy, opis przedmiotu zamówienia – zestawienie wymagań  i oferowanych przedmiotów i parametrów
INSTRUKCJA WYPEŁNIENIA
1. Wykonawca winien określić, dla poszczególnych pozycji ofertowych, ceny jednostkowe netto (tj. cena netto), a następnie obliczyć dla poszczególnych pozycji ofertowych wartość netto przez przemnożenie ceny jednostkowej netto (kolumna cena netto) przez ilość/j.m oraz dla poszczególnych pozycji ofertowych wartość brutto przez przemnożenie wartości netto danej pozycji przez stawkę procentową VAT (uzyskany iloczyn dodać do wartości netto danej pozycji). Suma wartości (odpowiednio: netto /brutto) poszczególnych pozycji ofertowych z kolumn (odpowiednio: wartość netto / wartość brutto) stanowić będzie wartość (netto, brutto) dla pozycji RAZEM. Wszystkie wartości, Wykonawca zobowiązany jest kalkulować i wpisywać w zaokrągleniu do dwóch miejsc po przecinku.
2. Wykonawca powinien wycenić wszystkie pozycje wchodzące w skład pakietu (części zamówienia) – pod rygorem odrzucenia oferty.
3. Wykonawca ma obowiązek wypełnić w tabeli – kolumnę: „Nazwa handlowa, nazwa producenta, nr katalogowy producenta” dla każdej pozycji pakietu, w którym składa ofertę poprzez podanie odpowiednio nazwy handlowej, nazwy producenta, numeru katalogowego producenta; w przypadku, gdy przedmiot zamówienia oznaczony jest jedynie jedną z wymaganych informacji wykonawca podaję tę informację."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</si>
</sst>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3" x14ac:knownFonts="1">
    <font>
      <sz val="11"/>
      <color rgb="FF000000"/>
      <name val="Calibri"/>
      <family val="2"/>
      <charset val="1"/>
    </font>
    <font>
      <sz val="10"/>
      <color rgb="FF000000"/>
      <name val="Arial"/>
      <family val="2"/>
      <charset val="238"/>
    </font>
    <font>
      <sz val="10"/>
      <color rgb="FFFF0000"/>
      <name val="Arial"/>
      <family val="2"/>
      <charset val="238"/>
    </font>
    <font>
      <b/>
      <sz val="10"/>
      <color rgb="FFFF0000"/>
      <name val="Arial"/>
      <family val="2"/>
      <charset val="238"/>
    </font>
    <font>
      <sz val="10"/>
      <color rgb="FFFF0000"/>
      <name val="Arial"/>
      <family val="2"/>
      <charset val="1"/>
    </font>
    <font>
      <b/>
      <sz val="10"/>
      <color rgb="FFFF0000"/>
      <name val="Arial"/>
      <family val="2"/>
      <charset val="1"/>
    </font>
    <font>
      <sz val="10"/>
      <color rgb="FFFF4000"/>
      <name val="Arial"/>
      <family val="2"/>
      <charset val="238"/>
    </font>
    <font>
      <b/>
      <sz val="10"/>
      <color rgb="FFFF4000"/>
      <name val="Arial"/>
      <family val="2"/>
      <charset val="238"/>
    </font>
    <font>
      <sz val="10"/>
      <color rgb="FF000000"/>
      <name val="Arial"/>
      <family val="2"/>
      <charset val="1"/>
    </font>
    <font>
      <sz val="10"/>
      <color rgb="FF000000"/>
      <name val="Times New Roman"/>
      <family val="1"/>
      <charset val="238"/>
    </font>
    <font>
      <sz val="10"/>
      <name val="Arial"/>
      <family val="2"/>
      <charset val="238"/>
    </font>
    <font>
      <sz val="11"/>
      <name val="Calibri"/>
      <family val="2"/>
      <charset val="1"/>
    </font>
    <font>
      <sz val="10"/>
      <name val="Times New Roman"/>
      <family val="1"/>
      <charset val="238"/>
    </font>
  </fonts>
  <fills count="3">
    <fill>
      <patternFill patternType="none"/>
    </fill>
    <fill>
      <patternFill patternType="gray125"/>
    </fill>
    <fill>
      <patternFill patternType="solid">
        <fgColor rgb="FFFFFFFF"/>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0">
    <xf numFmtId="0" fontId="0" fillId="0" borderId="0" xfId="0"/>
    <xf numFmtId="0" fontId="1" fillId="0" borderId="0" xfId="0" applyFont="1" applyAlignment="1">
      <alignment vertical="top"/>
    </xf>
    <xf numFmtId="0" fontId="1" fillId="0" borderId="0" xfId="0" applyFont="1"/>
    <xf numFmtId="0" fontId="1" fillId="0" borderId="1" xfId="0" applyFont="1" applyBorder="1" applyAlignment="1">
      <alignment vertical="top"/>
    </xf>
    <xf numFmtId="1" fontId="1" fillId="0" borderId="1" xfId="0" applyNumberFormat="1" applyFont="1" applyBorder="1" applyAlignment="1">
      <alignment vertical="top"/>
    </xf>
    <xf numFmtId="4" fontId="1" fillId="0" borderId="1" xfId="0" applyNumberFormat="1" applyFont="1" applyBorder="1" applyAlignment="1">
      <alignment vertical="top" wrapText="1"/>
    </xf>
    <xf numFmtId="4" fontId="1" fillId="0" borderId="1" xfId="0" applyNumberFormat="1" applyFont="1" applyBorder="1" applyAlignment="1">
      <alignment vertical="top"/>
    </xf>
    <xf numFmtId="0" fontId="1" fillId="0" borderId="1" xfId="0" applyFont="1" applyBorder="1" applyAlignment="1">
      <alignment horizontal="center"/>
    </xf>
    <xf numFmtId="0" fontId="2" fillId="2" borderId="1" xfId="0" applyFont="1" applyFill="1" applyBorder="1" applyAlignment="1">
      <alignment wrapText="1"/>
    </xf>
    <xf numFmtId="0" fontId="1" fillId="0" borderId="1" xfId="0" applyFont="1" applyBorder="1"/>
    <xf numFmtId="0" fontId="3" fillId="0" borderId="1" xfId="0" applyFont="1" applyBorder="1"/>
    <xf numFmtId="4" fontId="2" fillId="0" borderId="1" xfId="0" applyNumberFormat="1" applyFont="1" applyBorder="1"/>
    <xf numFmtId="4" fontId="1" fillId="0" borderId="1" xfId="0" applyNumberFormat="1" applyFont="1" applyBorder="1"/>
    <xf numFmtId="0" fontId="2" fillId="0" borderId="1" xfId="0" applyFont="1" applyBorder="1" applyAlignment="1">
      <alignment wrapText="1"/>
    </xf>
    <xf numFmtId="0" fontId="2" fillId="0" borderId="1" xfId="0" applyFont="1" applyBorder="1"/>
    <xf numFmtId="4" fontId="1" fillId="0" borderId="0" xfId="0" applyNumberFormat="1" applyFont="1"/>
    <xf numFmtId="0" fontId="3" fillId="2" borderId="1" xfId="0" applyFont="1" applyFill="1" applyBorder="1" applyAlignment="1">
      <alignment wrapText="1"/>
    </xf>
    <xf numFmtId="4" fontId="3" fillId="0" borderId="1" xfId="0" applyNumberFormat="1" applyFont="1" applyBorder="1"/>
    <xf numFmtId="0" fontId="4" fillId="2" borderId="1" xfId="0" applyFont="1" applyFill="1" applyBorder="1" applyAlignment="1">
      <alignment wrapText="1"/>
    </xf>
    <xf numFmtId="0" fontId="4" fillId="0" borderId="1" xfId="0" applyFont="1" applyBorder="1"/>
    <xf numFmtId="0" fontId="5" fillId="0" borderId="1" xfId="0" applyFont="1" applyBorder="1"/>
    <xf numFmtId="4" fontId="4" fillId="0" borderId="1" xfId="0" applyNumberFormat="1" applyFont="1" applyBorder="1"/>
    <xf numFmtId="0" fontId="1" fillId="0" borderId="1" xfId="0" applyFont="1" applyBorder="1" applyAlignment="1">
      <alignment horizontal="right" vertical="top"/>
    </xf>
    <xf numFmtId="0" fontId="4" fillId="0" borderId="1" xfId="0" applyFont="1" applyBorder="1" applyAlignment="1">
      <alignment vertical="top"/>
    </xf>
    <xf numFmtId="0" fontId="4" fillId="2" borderId="1" xfId="0" applyFont="1" applyFill="1" applyBorder="1" applyAlignment="1">
      <alignment horizontal="center" wrapText="1"/>
    </xf>
    <xf numFmtId="4" fontId="4" fillId="0" borderId="1" xfId="0" applyNumberFormat="1" applyFont="1" applyBorder="1" applyAlignment="1">
      <alignment vertical="top"/>
    </xf>
    <xf numFmtId="4" fontId="1" fillId="0" borderId="0" xfId="0" applyNumberFormat="1" applyFont="1" applyAlignment="1">
      <alignment vertical="top"/>
    </xf>
    <xf numFmtId="0" fontId="3" fillId="2" borderId="1" xfId="0" applyFont="1" applyFill="1" applyBorder="1" applyAlignment="1">
      <alignment horizontal="center" wrapText="1"/>
    </xf>
    <xf numFmtId="0" fontId="1" fillId="2" borderId="1" xfId="0" applyFont="1" applyFill="1" applyBorder="1" applyAlignment="1">
      <alignment horizontal="center" wrapText="1"/>
    </xf>
    <xf numFmtId="2" fontId="1" fillId="2" borderId="1" xfId="0" applyNumberFormat="1" applyFont="1" applyFill="1" applyBorder="1" applyAlignment="1">
      <alignment horizontal="center" wrapText="1"/>
    </xf>
    <xf numFmtId="164" fontId="1" fillId="0" borderId="1" xfId="0" applyNumberFormat="1" applyFont="1" applyBorder="1" applyAlignment="1">
      <alignment horizontal="right" vertical="top"/>
    </xf>
    <xf numFmtId="0" fontId="4" fillId="0" borderId="1" xfId="0" applyFont="1" applyBorder="1" applyAlignment="1">
      <alignment wrapText="1"/>
    </xf>
    <xf numFmtId="2" fontId="0" fillId="0" borderId="0" xfId="0" applyNumberFormat="1"/>
    <xf numFmtId="2" fontId="5" fillId="2" borderId="1" xfId="0" applyNumberFormat="1" applyFont="1" applyFill="1" applyBorder="1" applyAlignment="1">
      <alignment horizontal="center" wrapText="1"/>
    </xf>
    <xf numFmtId="0" fontId="5" fillId="0" borderId="1" xfId="0" applyFont="1" applyBorder="1" applyAlignment="1">
      <alignment wrapText="1"/>
    </xf>
    <xf numFmtId="0" fontId="6" fillId="2" borderId="1" xfId="0" applyFont="1" applyFill="1" applyBorder="1" applyAlignment="1">
      <alignment horizontal="center" wrapText="1"/>
    </xf>
    <xf numFmtId="164" fontId="1" fillId="0" borderId="1" xfId="0" applyNumberFormat="1" applyFont="1" applyBorder="1" applyAlignment="1">
      <alignment horizontal="center" vertical="top"/>
    </xf>
    <xf numFmtId="0" fontId="7" fillId="2" borderId="1" xfId="0" applyFont="1" applyFill="1" applyBorder="1" applyAlignment="1">
      <alignment horizontal="center" wrapText="1"/>
    </xf>
    <xf numFmtId="0" fontId="1" fillId="0" borderId="1" xfId="0" applyFont="1" applyBorder="1" applyAlignment="1">
      <alignment horizontal="center" vertical="top"/>
    </xf>
    <xf numFmtId="0" fontId="5" fillId="2" borderId="1" xfId="0" applyFont="1" applyFill="1" applyBorder="1" applyAlignment="1">
      <alignment wrapText="1"/>
    </xf>
    <xf numFmtId="0" fontId="5" fillId="0" borderId="1" xfId="0" applyFont="1" applyBorder="1" applyAlignment="1">
      <alignment vertical="top"/>
    </xf>
    <xf numFmtId="0" fontId="5" fillId="2" borderId="1" xfId="0" applyFont="1" applyFill="1" applyBorder="1" applyAlignment="1">
      <alignment horizontal="center" wrapText="1"/>
    </xf>
    <xf numFmtId="4" fontId="5" fillId="0" borderId="1" xfId="0" applyNumberFormat="1" applyFont="1" applyBorder="1" applyAlignment="1">
      <alignment vertical="top"/>
    </xf>
    <xf numFmtId="4" fontId="3" fillId="0" borderId="1" xfId="0" applyNumberFormat="1" applyFont="1" applyBorder="1" applyAlignment="1">
      <alignment vertical="top"/>
    </xf>
    <xf numFmtId="0" fontId="2" fillId="2" borderId="1" xfId="0" applyFont="1" applyFill="1" applyBorder="1" applyAlignment="1">
      <alignment horizontal="center" wrapText="1"/>
    </xf>
    <xf numFmtId="0" fontId="8" fillId="2" borderId="1" xfId="0" applyFont="1" applyFill="1" applyBorder="1" applyAlignment="1">
      <alignment wrapText="1"/>
    </xf>
    <xf numFmtId="0" fontId="9" fillId="0" borderId="0" xfId="0" applyFont="1" applyAlignment="1">
      <alignment vertical="top"/>
    </xf>
    <xf numFmtId="0" fontId="10" fillId="0" borderId="1" xfId="0" applyFont="1" applyBorder="1" applyAlignment="1">
      <alignment vertical="top"/>
    </xf>
    <xf numFmtId="0" fontId="10" fillId="2" borderId="1" xfId="0" applyFont="1" applyFill="1" applyBorder="1" applyAlignment="1">
      <alignment horizontal="center" wrapText="1"/>
    </xf>
    <xf numFmtId="4" fontId="10" fillId="0" borderId="1" xfId="0" applyNumberFormat="1" applyFont="1" applyBorder="1" applyAlignment="1">
      <alignment vertical="top"/>
    </xf>
    <xf numFmtId="0" fontId="11" fillId="0" borderId="0" xfId="0" applyFont="1"/>
    <xf numFmtId="0" fontId="12" fillId="0" borderId="0" xfId="0" applyFont="1" applyAlignment="1">
      <alignment vertical="top"/>
    </xf>
    <xf numFmtId="0" fontId="1" fillId="2" borderId="1" xfId="0" applyFont="1" applyFill="1" applyBorder="1" applyAlignment="1">
      <alignment wrapText="1"/>
    </xf>
    <xf numFmtId="0" fontId="3" fillId="0" borderId="1" xfId="0" applyFont="1" applyBorder="1" applyAlignment="1">
      <alignment vertical="top"/>
    </xf>
    <xf numFmtId="0" fontId="4" fillId="0" borderId="0" xfId="0" applyFont="1" applyAlignment="1">
      <alignment vertical="top"/>
    </xf>
    <xf numFmtId="0" fontId="3" fillId="0" borderId="1" xfId="0" applyFont="1" applyBorder="1" applyAlignment="1">
      <alignment horizontal="right" vertical="top"/>
    </xf>
    <xf numFmtId="164" fontId="3" fillId="0" borderId="1" xfId="0" applyNumberFormat="1" applyFont="1" applyBorder="1" applyAlignment="1">
      <alignment horizontal="center" vertical="top"/>
    </xf>
    <xf numFmtId="0" fontId="3" fillId="2" borderId="1" xfId="0" applyFont="1" applyFill="1" applyBorder="1" applyAlignment="1">
      <alignment horizontal="center" vertical="center" wrapText="1"/>
    </xf>
    <xf numFmtId="4" fontId="3" fillId="0" borderId="1" xfId="0" applyNumberFormat="1" applyFont="1" applyBorder="1" applyAlignment="1">
      <alignment vertical="center"/>
    </xf>
    <xf numFmtId="0" fontId="1" fillId="0" borderId="0" xfId="0" applyFont="1" applyAlignment="1">
      <alignment vertical="top" wrapText="1"/>
    </xf>
  </cellXfs>
  <cellStyles count="1">
    <cellStyle name="Normalny"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472C4"/>
      <rgbColor rgb="FF33CCCC"/>
      <rgbColor rgb="FF99CC00"/>
      <rgbColor rgb="FFFFCC00"/>
      <rgbColor rgb="FFFF9900"/>
      <rgbColor rgb="FFFF40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07"/>
  <sheetViews>
    <sheetView tabSelected="1" zoomScaleNormal="100" workbookViewId="0">
      <selection activeCell="E150" sqref="E150"/>
    </sheetView>
  </sheetViews>
  <sheetFormatPr defaultColWidth="9.140625" defaultRowHeight="15" x14ac:dyDescent="0.25"/>
  <cols>
    <col min="1" max="1" width="3.42578125" style="1" customWidth="1"/>
    <col min="2" max="2" width="68.7109375" style="1" customWidth="1"/>
    <col min="3" max="3" width="4.42578125" style="1" customWidth="1"/>
    <col min="4" max="4" width="6.140625" style="1" customWidth="1"/>
    <col min="5" max="5" width="10.7109375" style="1" customWidth="1"/>
    <col min="6" max="6" width="10.42578125" style="1" customWidth="1"/>
    <col min="7" max="7" width="10.5703125" style="1" customWidth="1"/>
    <col min="8" max="8" width="15.5703125" style="1" customWidth="1"/>
    <col min="9" max="256" width="9.140625" style="1"/>
    <col min="257" max="257" width="3.42578125" style="1" customWidth="1"/>
    <col min="258" max="258" width="70.7109375" style="1" customWidth="1"/>
    <col min="259" max="259" width="4.42578125" style="1" customWidth="1"/>
    <col min="260" max="260" width="6.140625" style="1" customWidth="1"/>
    <col min="261" max="261" width="8.42578125" style="1" customWidth="1"/>
    <col min="262" max="262" width="10.42578125" style="1" customWidth="1"/>
    <col min="263" max="263" width="10.5703125" style="1" customWidth="1"/>
    <col min="264" max="264" width="17.140625" style="1" customWidth="1"/>
    <col min="265" max="512" width="9.140625" style="1"/>
    <col min="513" max="513" width="3.42578125" style="1" customWidth="1"/>
    <col min="514" max="514" width="70.7109375" style="1" customWidth="1"/>
    <col min="515" max="515" width="4.42578125" style="1" customWidth="1"/>
    <col min="516" max="516" width="6.140625" style="1" customWidth="1"/>
    <col min="517" max="517" width="8.42578125" style="1" customWidth="1"/>
    <col min="518" max="518" width="10.42578125" style="1" customWidth="1"/>
    <col min="519" max="519" width="10.5703125" style="1" customWidth="1"/>
    <col min="520" max="520" width="17.140625" style="1" customWidth="1"/>
    <col min="521" max="768" width="9.140625" style="1"/>
    <col min="769" max="769" width="3.42578125" style="1" customWidth="1"/>
    <col min="770" max="770" width="70.7109375" style="1" customWidth="1"/>
    <col min="771" max="771" width="4.42578125" style="1" customWidth="1"/>
    <col min="772" max="772" width="6.140625" style="1" customWidth="1"/>
    <col min="773" max="773" width="8.42578125" style="1" customWidth="1"/>
    <col min="774" max="774" width="10.42578125" style="1" customWidth="1"/>
    <col min="775" max="775" width="10.5703125" style="1" customWidth="1"/>
    <col min="776" max="776" width="17.140625" style="1" customWidth="1"/>
    <col min="777" max="1024" width="9.140625" style="1"/>
  </cols>
  <sheetData>
    <row r="1" spans="1:8" ht="293.25" x14ac:dyDescent="0.25">
      <c r="B1" s="59" t="s">
        <v>114</v>
      </c>
    </row>
    <row r="3" spans="1:8" s="2" customFormat="1" ht="12.75" x14ac:dyDescent="0.2">
      <c r="B3" s="1" t="s">
        <v>0</v>
      </c>
    </row>
    <row r="4" spans="1:8" s="2" customFormat="1" ht="63.75" x14ac:dyDescent="0.2">
      <c r="A4" s="3" t="s">
        <v>1</v>
      </c>
      <c r="B4" s="3" t="s">
        <v>2</v>
      </c>
      <c r="C4" s="3" t="s">
        <v>3</v>
      </c>
      <c r="D4" s="4" t="s">
        <v>4</v>
      </c>
      <c r="E4" s="5" t="s">
        <v>5</v>
      </c>
      <c r="F4" s="6" t="s">
        <v>6</v>
      </c>
      <c r="G4" s="6" t="s">
        <v>7</v>
      </c>
      <c r="H4" s="5" t="s">
        <v>113</v>
      </c>
    </row>
    <row r="5" spans="1:8" s="2" customFormat="1" ht="38.25" x14ac:dyDescent="0.2">
      <c r="A5" s="7" t="s">
        <v>8</v>
      </c>
      <c r="B5" s="8" t="s">
        <v>9</v>
      </c>
      <c r="C5" s="9" t="s">
        <v>10</v>
      </c>
      <c r="D5" s="10">
        <v>1000</v>
      </c>
      <c r="E5" s="11">
        <v>0</v>
      </c>
      <c r="F5" s="11">
        <f>SUM(D5*E5)</f>
        <v>0</v>
      </c>
      <c r="G5" s="11">
        <f>SUM(F5*1.08)</f>
        <v>0</v>
      </c>
      <c r="H5" s="12"/>
    </row>
    <row r="6" spans="1:8" s="2" customFormat="1" ht="65.650000000000006" customHeight="1" x14ac:dyDescent="0.2">
      <c r="A6" s="7" t="s">
        <v>11</v>
      </c>
      <c r="B6" s="8" t="s">
        <v>12</v>
      </c>
      <c r="C6" s="9" t="s">
        <v>10</v>
      </c>
      <c r="D6" s="10">
        <v>800</v>
      </c>
      <c r="E6" s="11">
        <v>0</v>
      </c>
      <c r="F6" s="11">
        <f>SUM(D6*E6)</f>
        <v>0</v>
      </c>
      <c r="G6" s="11">
        <f>SUM(F6*1.08)</f>
        <v>0</v>
      </c>
      <c r="H6" s="12"/>
    </row>
    <row r="7" spans="1:8" s="2" customFormat="1" ht="64.900000000000006" customHeight="1" x14ac:dyDescent="0.2">
      <c r="A7" s="7" t="s">
        <v>13</v>
      </c>
      <c r="B7" s="13" t="s">
        <v>14</v>
      </c>
      <c r="C7" s="9" t="s">
        <v>10</v>
      </c>
      <c r="D7" s="14">
        <v>500</v>
      </c>
      <c r="E7" s="11">
        <v>0</v>
      </c>
      <c r="F7" s="11">
        <f>SUM(D7*E7)</f>
        <v>0</v>
      </c>
      <c r="G7" s="11">
        <f>SUM(F7*1.08)</f>
        <v>0</v>
      </c>
      <c r="H7" s="12"/>
    </row>
    <row r="8" spans="1:8" s="2" customFormat="1" ht="44.1" customHeight="1" x14ac:dyDescent="0.2">
      <c r="A8" s="7" t="s">
        <v>15</v>
      </c>
      <c r="B8" s="13" t="s">
        <v>16</v>
      </c>
      <c r="C8" s="9" t="s">
        <v>10</v>
      </c>
      <c r="D8" s="14">
        <v>50</v>
      </c>
      <c r="E8" s="11">
        <v>0</v>
      </c>
      <c r="F8" s="11">
        <f>SUM(D8*E8)</f>
        <v>0</v>
      </c>
      <c r="G8" s="11">
        <f>SUM(F8*1.08)</f>
        <v>0</v>
      </c>
      <c r="H8" s="12"/>
    </row>
    <row r="9" spans="1:8" s="2" customFormat="1" ht="12.75" x14ac:dyDescent="0.2">
      <c r="F9" s="15">
        <f>SUM(F5:F8)</f>
        <v>0</v>
      </c>
      <c r="G9" s="15">
        <f>SUM(G5:G8)</f>
        <v>0</v>
      </c>
      <c r="H9" s="15"/>
    </row>
    <row r="10" spans="1:8" s="2" customFormat="1" ht="12.75" x14ac:dyDescent="0.2">
      <c r="F10" s="15"/>
      <c r="G10" s="15"/>
      <c r="H10" s="15"/>
    </row>
    <row r="11" spans="1:8" s="2" customFormat="1" ht="12.75" x14ac:dyDescent="0.2">
      <c r="F11" s="15"/>
      <c r="G11" s="15"/>
      <c r="H11" s="15"/>
    </row>
    <row r="12" spans="1:8" x14ac:dyDescent="0.25">
      <c r="A12" s="2"/>
      <c r="B12" s="1" t="s">
        <v>17</v>
      </c>
      <c r="C12" s="2"/>
      <c r="D12" s="2"/>
      <c r="E12" s="2"/>
      <c r="F12" s="2"/>
      <c r="G12" s="2"/>
      <c r="H12" s="2"/>
    </row>
    <row r="13" spans="1:8" ht="63.75" x14ac:dyDescent="0.25">
      <c r="A13" s="3" t="s">
        <v>1</v>
      </c>
      <c r="B13" s="3" t="s">
        <v>2</v>
      </c>
      <c r="C13" s="3" t="s">
        <v>3</v>
      </c>
      <c r="D13" s="4" t="s">
        <v>4</v>
      </c>
      <c r="E13" s="5" t="s">
        <v>5</v>
      </c>
      <c r="F13" s="6" t="s">
        <v>6</v>
      </c>
      <c r="G13" s="6" t="s">
        <v>7</v>
      </c>
      <c r="H13" s="5" t="s">
        <v>113</v>
      </c>
    </row>
    <row r="14" spans="1:8" ht="39" x14ac:dyDescent="0.25">
      <c r="A14" s="7" t="s">
        <v>8</v>
      </c>
      <c r="B14" s="8" t="s">
        <v>18</v>
      </c>
      <c r="C14" s="14" t="s">
        <v>10</v>
      </c>
      <c r="D14" s="10">
        <v>50</v>
      </c>
      <c r="E14" s="11">
        <v>0</v>
      </c>
      <c r="F14" s="11">
        <f>SUM(D14*E14)</f>
        <v>0</v>
      </c>
      <c r="G14" s="11">
        <f>SUM(F14*1.08)</f>
        <v>0</v>
      </c>
      <c r="H14" s="12"/>
    </row>
    <row r="15" spans="1:8" ht="64.5" x14ac:dyDescent="0.25">
      <c r="A15" s="7" t="s">
        <v>11</v>
      </c>
      <c r="B15" s="8" t="s">
        <v>19</v>
      </c>
      <c r="C15" s="14"/>
      <c r="D15" s="10">
        <v>50</v>
      </c>
      <c r="E15" s="11">
        <v>0</v>
      </c>
      <c r="F15" s="11">
        <f>SUM(D15*E15)</f>
        <v>0</v>
      </c>
      <c r="G15" s="11">
        <f>SUM(F15*1.08)</f>
        <v>0</v>
      </c>
      <c r="H15" s="12"/>
    </row>
    <row r="16" spans="1:8" ht="64.5" x14ac:dyDescent="0.25">
      <c r="A16" s="7" t="s">
        <v>13</v>
      </c>
      <c r="B16" s="16" t="s">
        <v>20</v>
      </c>
      <c r="C16" s="14" t="s">
        <v>10</v>
      </c>
      <c r="D16" s="10">
        <v>50</v>
      </c>
      <c r="E16" s="11">
        <v>0</v>
      </c>
      <c r="F16" s="11">
        <f>SUM(D16*E16)</f>
        <v>0</v>
      </c>
      <c r="G16" s="11">
        <f>SUM(F16*1.08)</f>
        <v>0</v>
      </c>
      <c r="H16" s="17" t="s">
        <v>21</v>
      </c>
    </row>
    <row r="17" spans="1:8" x14ac:dyDescent="0.25">
      <c r="A17" s="2"/>
      <c r="B17" s="2"/>
      <c r="C17" s="2"/>
      <c r="D17" s="2"/>
      <c r="E17" s="2"/>
      <c r="F17" s="15">
        <f>SUM(F14:F16)</f>
        <v>0</v>
      </c>
      <c r="G17" s="15">
        <f>SUM(G14:G16)</f>
        <v>0</v>
      </c>
      <c r="H17" s="15"/>
    </row>
    <row r="18" spans="1:8" x14ac:dyDescent="0.25">
      <c r="A18" s="2"/>
      <c r="B18" s="2"/>
      <c r="C18" s="2"/>
      <c r="D18" s="2"/>
      <c r="E18" s="2"/>
      <c r="F18" s="15"/>
      <c r="G18" s="15"/>
      <c r="H18" s="15"/>
    </row>
    <row r="19" spans="1:8" x14ac:dyDescent="0.25">
      <c r="A19" s="2"/>
      <c r="B19" s="1" t="s">
        <v>22</v>
      </c>
      <c r="C19" s="2"/>
      <c r="D19" s="2"/>
      <c r="E19" s="2"/>
      <c r="F19" s="2"/>
      <c r="G19" s="2"/>
      <c r="H19" s="2"/>
    </row>
    <row r="20" spans="1:8" ht="63.75" x14ac:dyDescent="0.25">
      <c r="A20" s="3" t="s">
        <v>1</v>
      </c>
      <c r="B20" s="3" t="s">
        <v>2</v>
      </c>
      <c r="C20" s="3" t="s">
        <v>3</v>
      </c>
      <c r="D20" s="4" t="s">
        <v>4</v>
      </c>
      <c r="E20" s="5" t="s">
        <v>5</v>
      </c>
      <c r="F20" s="6" t="s">
        <v>6</v>
      </c>
      <c r="G20" s="6" t="s">
        <v>7</v>
      </c>
      <c r="H20" s="5" t="s">
        <v>113</v>
      </c>
    </row>
    <row r="21" spans="1:8" ht="54.4" customHeight="1" x14ac:dyDescent="0.25">
      <c r="A21" s="7">
        <v>1</v>
      </c>
      <c r="B21" s="18" t="s">
        <v>23</v>
      </c>
      <c r="C21" s="19" t="s">
        <v>10</v>
      </c>
      <c r="D21" s="20">
        <v>48</v>
      </c>
      <c r="E21" s="21">
        <v>0</v>
      </c>
      <c r="F21" s="21">
        <f>SUM(D21*E21)</f>
        <v>0</v>
      </c>
      <c r="G21" s="21">
        <f>SUM(F21*1.08)</f>
        <v>0</v>
      </c>
      <c r="H21" s="12"/>
    </row>
    <row r="22" spans="1:8" ht="51.75" x14ac:dyDescent="0.25">
      <c r="A22" s="7" t="s">
        <v>24</v>
      </c>
      <c r="B22" s="18" t="s">
        <v>25</v>
      </c>
      <c r="C22" s="19" t="s">
        <v>10</v>
      </c>
      <c r="D22" s="20">
        <v>12</v>
      </c>
      <c r="E22" s="21">
        <v>0</v>
      </c>
      <c r="F22" s="21">
        <f>SUM(D22*E22)</f>
        <v>0</v>
      </c>
      <c r="G22" s="21">
        <f>SUM(F22*1.08)</f>
        <v>0</v>
      </c>
      <c r="H22" s="12"/>
    </row>
    <row r="23" spans="1:8" x14ac:dyDescent="0.25">
      <c r="A23" s="2"/>
      <c r="B23" s="2"/>
      <c r="C23" s="2"/>
      <c r="D23" s="2"/>
      <c r="E23" s="2"/>
      <c r="F23" s="15">
        <f>SUM(F21:F22)</f>
        <v>0</v>
      </c>
      <c r="G23" s="15">
        <f>SUM(G21:G22)</f>
        <v>0</v>
      </c>
      <c r="H23" s="2"/>
    </row>
    <row r="24" spans="1:8" x14ac:dyDescent="0.25">
      <c r="A24" s="2"/>
      <c r="B24" s="2"/>
      <c r="C24" s="2"/>
      <c r="D24" s="2"/>
      <c r="E24" s="2"/>
      <c r="F24" s="15"/>
      <c r="G24" s="15"/>
      <c r="H24" s="2"/>
    </row>
    <row r="25" spans="1:8" x14ac:dyDescent="0.25">
      <c r="B25" s="1" t="s">
        <v>26</v>
      </c>
    </row>
    <row r="26" spans="1:8" ht="63.75" x14ac:dyDescent="0.25">
      <c r="A26" s="3" t="s">
        <v>1</v>
      </c>
      <c r="B26" s="3" t="s">
        <v>27</v>
      </c>
      <c r="C26" s="3" t="s">
        <v>3</v>
      </c>
      <c r="D26" s="4" t="s">
        <v>4</v>
      </c>
      <c r="E26" s="5" t="s">
        <v>5</v>
      </c>
      <c r="F26" s="6" t="s">
        <v>6</v>
      </c>
      <c r="G26" s="6" t="s">
        <v>7</v>
      </c>
      <c r="H26" s="5" t="s">
        <v>113</v>
      </c>
    </row>
    <row r="27" spans="1:8" ht="26.25" x14ac:dyDescent="0.25">
      <c r="A27" s="22" t="s">
        <v>8</v>
      </c>
      <c r="B27" s="18" t="s">
        <v>28</v>
      </c>
      <c r="C27" s="23" t="s">
        <v>10</v>
      </c>
      <c r="D27" s="24">
        <v>300</v>
      </c>
      <c r="E27" s="24">
        <v>0</v>
      </c>
      <c r="F27" s="25">
        <f>SUM(D27*E27)</f>
        <v>0</v>
      </c>
      <c r="G27" s="25">
        <f>SUM(F27*1.08)</f>
        <v>0</v>
      </c>
      <c r="H27" s="6"/>
    </row>
    <row r="28" spans="1:8" ht="26.25" x14ac:dyDescent="0.25">
      <c r="A28" s="22" t="s">
        <v>11</v>
      </c>
      <c r="B28" s="18" t="s">
        <v>29</v>
      </c>
      <c r="C28" s="23" t="s">
        <v>10</v>
      </c>
      <c r="D28" s="24">
        <v>24</v>
      </c>
      <c r="E28" s="24">
        <v>0</v>
      </c>
      <c r="F28" s="25">
        <f>SUM(D28*E28)</f>
        <v>0</v>
      </c>
      <c r="G28" s="25">
        <f>SUM(F28*1.08)</f>
        <v>0</v>
      </c>
      <c r="H28" s="6"/>
    </row>
    <row r="29" spans="1:8" ht="58.5" customHeight="1" x14ac:dyDescent="0.25">
      <c r="A29" s="22" t="s">
        <v>13</v>
      </c>
      <c r="B29" s="18" t="s">
        <v>30</v>
      </c>
      <c r="C29" s="23" t="s">
        <v>10</v>
      </c>
      <c r="D29" s="24">
        <v>120</v>
      </c>
      <c r="E29" s="24">
        <v>0</v>
      </c>
      <c r="F29" s="25">
        <f>SUM(D29*E29)</f>
        <v>0</v>
      </c>
      <c r="G29" s="25">
        <f>SUM(F29*1.08)</f>
        <v>0</v>
      </c>
      <c r="H29" s="6"/>
    </row>
    <row r="30" spans="1:8" x14ac:dyDescent="0.25">
      <c r="F30" s="26">
        <f>SUM(F27:F29)</f>
        <v>0</v>
      </c>
      <c r="G30" s="26">
        <f>SUM(G27:G29)</f>
        <v>0</v>
      </c>
      <c r="H30" s="26"/>
    </row>
    <row r="31" spans="1:8" x14ac:dyDescent="0.25">
      <c r="F31" s="26"/>
      <c r="G31" s="26"/>
      <c r="H31" s="26"/>
    </row>
    <row r="32" spans="1:8" x14ac:dyDescent="0.25">
      <c r="F32" s="26"/>
      <c r="G32" s="26"/>
      <c r="H32" s="26"/>
    </row>
    <row r="33" spans="1:9" x14ac:dyDescent="0.25">
      <c r="F33" s="26"/>
      <c r="G33" s="26"/>
      <c r="H33" s="26"/>
    </row>
    <row r="34" spans="1:9" x14ac:dyDescent="0.25">
      <c r="F34" s="26"/>
      <c r="G34" s="26"/>
      <c r="H34" s="26"/>
    </row>
    <row r="35" spans="1:9" x14ac:dyDescent="0.25">
      <c r="B35" s="1" t="s">
        <v>31</v>
      </c>
    </row>
    <row r="36" spans="1:9" ht="63.75" x14ac:dyDescent="0.25">
      <c r="A36" s="3" t="s">
        <v>1</v>
      </c>
      <c r="B36" s="3" t="s">
        <v>2</v>
      </c>
      <c r="C36" s="3" t="s">
        <v>3</v>
      </c>
      <c r="D36" s="4" t="s">
        <v>4</v>
      </c>
      <c r="E36" s="5" t="s">
        <v>5</v>
      </c>
      <c r="F36" s="6" t="s">
        <v>6</v>
      </c>
      <c r="G36" s="6" t="s">
        <v>7</v>
      </c>
      <c r="H36" s="5" t="s">
        <v>113</v>
      </c>
    </row>
    <row r="37" spans="1:9" ht="26.25" x14ac:dyDescent="0.25">
      <c r="A37" s="22" t="s">
        <v>8</v>
      </c>
      <c r="B37" s="8" t="s">
        <v>32</v>
      </c>
      <c r="C37" s="3" t="s">
        <v>10</v>
      </c>
      <c r="D37" s="27">
        <v>30</v>
      </c>
      <c r="E37" s="28">
        <v>0</v>
      </c>
      <c r="F37" s="6">
        <f>SUM(D37*E37)</f>
        <v>0</v>
      </c>
      <c r="G37" s="6">
        <f>SUM(F37*1.08)</f>
        <v>0</v>
      </c>
      <c r="H37" s="6"/>
    </row>
    <row r="38" spans="1:9" x14ac:dyDescent="0.25">
      <c r="F38" s="26">
        <f>SUM(F37)</f>
        <v>0</v>
      </c>
      <c r="G38" s="26">
        <f>SUM(G37)</f>
        <v>0</v>
      </c>
    </row>
    <row r="39" spans="1:9" x14ac:dyDescent="0.25">
      <c r="F39" s="26"/>
      <c r="G39" s="26"/>
    </row>
    <row r="40" spans="1:9" x14ac:dyDescent="0.25">
      <c r="A40" s="2"/>
      <c r="B40" s="1" t="s">
        <v>33</v>
      </c>
      <c r="C40" s="2"/>
      <c r="D40" s="2"/>
      <c r="E40" s="2"/>
      <c r="F40" s="2"/>
      <c r="G40" s="2"/>
      <c r="I40" s="3"/>
    </row>
    <row r="41" spans="1:9" ht="63.75" x14ac:dyDescent="0.25">
      <c r="A41" s="3" t="s">
        <v>1</v>
      </c>
      <c r="B41" s="3" t="s">
        <v>2</v>
      </c>
      <c r="C41" s="3" t="s">
        <v>3</v>
      </c>
      <c r="D41" s="4" t="s">
        <v>4</v>
      </c>
      <c r="E41" s="5" t="s">
        <v>5</v>
      </c>
      <c r="F41" s="6" t="s">
        <v>6</v>
      </c>
      <c r="G41" s="6" t="s">
        <v>7</v>
      </c>
      <c r="H41" s="5" t="s">
        <v>113</v>
      </c>
    </row>
    <row r="42" spans="1:9" ht="90" x14ac:dyDescent="0.25">
      <c r="A42" s="22" t="s">
        <v>8</v>
      </c>
      <c r="B42" s="18" t="s">
        <v>34</v>
      </c>
      <c r="C42" s="3" t="s">
        <v>10</v>
      </c>
      <c r="D42" s="27">
        <v>200</v>
      </c>
      <c r="E42" s="29">
        <v>0</v>
      </c>
      <c r="F42" s="6">
        <f t="shared" ref="F42:F47" si="0">SUM(D42*E42)</f>
        <v>0</v>
      </c>
      <c r="G42" s="6">
        <f t="shared" ref="G42:G47" si="1">SUM(F42*1.08)</f>
        <v>0</v>
      </c>
      <c r="H42" s="6"/>
    </row>
    <row r="43" spans="1:9" ht="77.25" x14ac:dyDescent="0.25">
      <c r="A43" s="30" t="s">
        <v>11</v>
      </c>
      <c r="B43" s="18" t="s">
        <v>35</v>
      </c>
      <c r="C43" s="3" t="s">
        <v>10</v>
      </c>
      <c r="D43" s="27">
        <v>250</v>
      </c>
      <c r="E43" s="29">
        <v>0</v>
      </c>
      <c r="F43" s="6">
        <f t="shared" si="0"/>
        <v>0</v>
      </c>
      <c r="G43" s="6">
        <f t="shared" si="1"/>
        <v>0</v>
      </c>
      <c r="H43" s="6"/>
    </row>
    <row r="44" spans="1:9" ht="90" x14ac:dyDescent="0.25">
      <c r="A44" s="22" t="s">
        <v>13</v>
      </c>
      <c r="B44" s="18" t="s">
        <v>36</v>
      </c>
      <c r="C44" s="3" t="s">
        <v>10</v>
      </c>
      <c r="D44" s="27">
        <v>200</v>
      </c>
      <c r="E44" s="29">
        <v>0</v>
      </c>
      <c r="F44" s="6">
        <f t="shared" si="0"/>
        <v>0</v>
      </c>
      <c r="G44" s="6">
        <f t="shared" si="1"/>
        <v>0</v>
      </c>
      <c r="H44" s="6"/>
    </row>
    <row r="45" spans="1:9" ht="77.25" x14ac:dyDescent="0.25">
      <c r="A45" s="22" t="s">
        <v>15</v>
      </c>
      <c r="B45" s="18" t="s">
        <v>37</v>
      </c>
      <c r="C45" s="3" t="s">
        <v>10</v>
      </c>
      <c r="D45" s="27">
        <v>250</v>
      </c>
      <c r="E45" s="29">
        <v>0</v>
      </c>
      <c r="F45" s="6">
        <f t="shared" si="0"/>
        <v>0</v>
      </c>
      <c r="G45" s="6">
        <f t="shared" si="1"/>
        <v>0</v>
      </c>
      <c r="H45" s="6"/>
    </row>
    <row r="46" spans="1:9" ht="66" customHeight="1" x14ac:dyDescent="0.25">
      <c r="A46" s="30" t="s">
        <v>38</v>
      </c>
      <c r="B46" s="31" t="s">
        <v>39</v>
      </c>
      <c r="C46" s="3" t="s">
        <v>10</v>
      </c>
      <c r="D46" s="27">
        <v>50</v>
      </c>
      <c r="E46" s="29">
        <v>0</v>
      </c>
      <c r="F46" s="6">
        <f t="shared" si="0"/>
        <v>0</v>
      </c>
      <c r="G46" s="6">
        <f t="shared" si="1"/>
        <v>0</v>
      </c>
      <c r="H46" s="6"/>
    </row>
    <row r="47" spans="1:9" ht="77.25" x14ac:dyDescent="0.25">
      <c r="A47" s="30" t="s">
        <v>40</v>
      </c>
      <c r="B47" s="31" t="s">
        <v>41</v>
      </c>
      <c r="C47" s="3" t="s">
        <v>10</v>
      </c>
      <c r="D47" s="27">
        <v>30</v>
      </c>
      <c r="E47" s="29">
        <v>0</v>
      </c>
      <c r="F47" s="6">
        <f t="shared" si="0"/>
        <v>0</v>
      </c>
      <c r="G47" s="6">
        <f t="shared" si="1"/>
        <v>0</v>
      </c>
      <c r="H47" s="6"/>
    </row>
    <row r="48" spans="1:9" x14ac:dyDescent="0.25">
      <c r="F48" s="32">
        <f>SUM(F42:F47)</f>
        <v>0</v>
      </c>
      <c r="G48" s="32">
        <f>SUM(G42:G47)</f>
        <v>0</v>
      </c>
    </row>
    <row r="49" spans="1:8" x14ac:dyDescent="0.25">
      <c r="F49" s="32"/>
      <c r="G49" s="32"/>
    </row>
    <row r="50" spans="1:8" x14ac:dyDescent="0.25">
      <c r="F50" s="32"/>
      <c r="G50" s="32"/>
    </row>
    <row r="51" spans="1:8" x14ac:dyDescent="0.25">
      <c r="F51" s="32"/>
      <c r="G51" s="32"/>
    </row>
    <row r="52" spans="1:8" x14ac:dyDescent="0.25">
      <c r="F52" s="32"/>
      <c r="G52" s="32"/>
    </row>
    <row r="53" spans="1:8" x14ac:dyDescent="0.25">
      <c r="F53" s="32"/>
      <c r="G53" s="32"/>
    </row>
    <row r="54" spans="1:8" x14ac:dyDescent="0.25">
      <c r="F54" s="32"/>
      <c r="G54" s="32"/>
    </row>
    <row r="55" spans="1:8" x14ac:dyDescent="0.25">
      <c r="A55" s="2"/>
      <c r="B55" s="1" t="s">
        <v>42</v>
      </c>
      <c r="C55" s="2"/>
      <c r="D55" s="2"/>
      <c r="E55" s="2"/>
      <c r="F55" s="2"/>
      <c r="G55" s="2"/>
      <c r="H55" s="2"/>
    </row>
    <row r="56" spans="1:8" ht="63.75" x14ac:dyDescent="0.25">
      <c r="A56" s="3" t="s">
        <v>1</v>
      </c>
      <c r="B56" s="3" t="s">
        <v>2</v>
      </c>
      <c r="C56" s="3" t="s">
        <v>3</v>
      </c>
      <c r="D56" s="4" t="s">
        <v>4</v>
      </c>
      <c r="E56" s="5" t="s">
        <v>5</v>
      </c>
      <c r="F56" s="6" t="s">
        <v>6</v>
      </c>
      <c r="G56" s="6" t="s">
        <v>7</v>
      </c>
      <c r="H56" s="5" t="s">
        <v>113</v>
      </c>
    </row>
    <row r="57" spans="1:8" ht="87.75" customHeight="1" x14ac:dyDescent="0.25">
      <c r="A57" s="22" t="s">
        <v>8</v>
      </c>
      <c r="B57" s="18" t="s">
        <v>43</v>
      </c>
      <c r="C57" s="23" t="s">
        <v>10</v>
      </c>
      <c r="D57" s="24">
        <v>24</v>
      </c>
      <c r="E57" s="33">
        <v>0</v>
      </c>
      <c r="F57" s="25">
        <f t="shared" ref="F57:F62" si="2">SUM(D57*E57)</f>
        <v>0</v>
      </c>
      <c r="G57" s="25">
        <f t="shared" ref="G57:G62" si="3">SUM(F57*1.08)</f>
        <v>0</v>
      </c>
      <c r="H57" s="22"/>
    </row>
    <row r="58" spans="1:8" ht="86.25" customHeight="1" x14ac:dyDescent="0.25">
      <c r="A58" s="22" t="s">
        <v>11</v>
      </c>
      <c r="B58" s="18" t="s">
        <v>44</v>
      </c>
      <c r="C58" s="23" t="s">
        <v>10</v>
      </c>
      <c r="D58" s="24">
        <v>45</v>
      </c>
      <c r="E58" s="33">
        <v>0</v>
      </c>
      <c r="F58" s="25">
        <f t="shared" si="2"/>
        <v>0</v>
      </c>
      <c r="G58" s="25">
        <f t="shared" si="3"/>
        <v>0</v>
      </c>
      <c r="H58" s="30"/>
    </row>
    <row r="59" spans="1:8" ht="72" customHeight="1" x14ac:dyDescent="0.25">
      <c r="A59" s="22" t="s">
        <v>13</v>
      </c>
      <c r="B59" s="31" t="s">
        <v>45</v>
      </c>
      <c r="C59" s="23" t="s">
        <v>10</v>
      </c>
      <c r="D59" s="24">
        <v>50</v>
      </c>
      <c r="E59" s="33">
        <v>0</v>
      </c>
      <c r="F59" s="25">
        <f t="shared" si="2"/>
        <v>0</v>
      </c>
      <c r="G59" s="25">
        <f t="shared" si="3"/>
        <v>0</v>
      </c>
      <c r="H59" s="30"/>
    </row>
    <row r="60" spans="1:8" ht="60.75" customHeight="1" x14ac:dyDescent="0.25">
      <c r="A60" s="22" t="s">
        <v>15</v>
      </c>
      <c r="B60" s="31" t="s">
        <v>46</v>
      </c>
      <c r="C60" s="23" t="s">
        <v>10</v>
      </c>
      <c r="D60" s="24">
        <v>30</v>
      </c>
      <c r="E60" s="33">
        <v>0</v>
      </c>
      <c r="F60" s="25">
        <f t="shared" si="2"/>
        <v>0</v>
      </c>
      <c r="G60" s="25">
        <f t="shared" si="3"/>
        <v>0</v>
      </c>
      <c r="H60" s="30"/>
    </row>
    <row r="61" spans="1:8" ht="51" customHeight="1" x14ac:dyDescent="0.25">
      <c r="A61" s="22" t="s">
        <v>38</v>
      </c>
      <c r="B61" s="31" t="s">
        <v>47</v>
      </c>
      <c r="C61" s="23" t="s">
        <v>10</v>
      </c>
      <c r="D61" s="24">
        <v>80</v>
      </c>
      <c r="E61" s="33">
        <v>0</v>
      </c>
      <c r="F61" s="25">
        <f t="shared" si="2"/>
        <v>0</v>
      </c>
      <c r="G61" s="25">
        <f t="shared" si="3"/>
        <v>0</v>
      </c>
      <c r="H61" s="30"/>
    </row>
    <row r="62" spans="1:8" ht="112.5" customHeight="1" x14ac:dyDescent="0.25">
      <c r="A62" s="22" t="s">
        <v>40</v>
      </c>
      <c r="B62" s="31" t="s">
        <v>48</v>
      </c>
      <c r="C62" s="23" t="s">
        <v>10</v>
      </c>
      <c r="D62" s="24">
        <v>250</v>
      </c>
      <c r="E62" s="33">
        <v>0</v>
      </c>
      <c r="F62" s="25">
        <f t="shared" si="2"/>
        <v>0</v>
      </c>
      <c r="G62" s="25">
        <f t="shared" si="3"/>
        <v>0</v>
      </c>
      <c r="H62" s="30"/>
    </row>
    <row r="63" spans="1:8" ht="43.35" customHeight="1" x14ac:dyDescent="0.25">
      <c r="A63" s="22" t="s">
        <v>49</v>
      </c>
      <c r="B63" s="34" t="s">
        <v>50</v>
      </c>
      <c r="C63" s="23"/>
      <c r="D63" s="24">
        <v>25</v>
      </c>
      <c r="E63" s="33">
        <v>0</v>
      </c>
      <c r="F63" s="25"/>
      <c r="G63" s="25"/>
      <c r="H63" s="30"/>
    </row>
    <row r="64" spans="1:8" ht="109.5" customHeight="1" x14ac:dyDescent="0.25">
      <c r="A64" s="22" t="s">
        <v>51</v>
      </c>
      <c r="B64" s="34" t="s">
        <v>52</v>
      </c>
      <c r="C64" s="23" t="s">
        <v>10</v>
      </c>
      <c r="D64" s="24">
        <v>60</v>
      </c>
      <c r="E64" s="33">
        <v>0</v>
      </c>
      <c r="F64" s="25">
        <f>SUM(D64*E64)</f>
        <v>0</v>
      </c>
      <c r="G64" s="25">
        <f>SUM(F64*1.08)</f>
        <v>0</v>
      </c>
      <c r="H64" s="30"/>
    </row>
    <row r="65" spans="1:8" ht="39" x14ac:dyDescent="0.25">
      <c r="A65" s="22" t="s">
        <v>53</v>
      </c>
      <c r="B65" s="31" t="s">
        <v>54</v>
      </c>
      <c r="C65" s="23" t="s">
        <v>10</v>
      </c>
      <c r="D65" s="24">
        <v>30</v>
      </c>
      <c r="E65" s="33">
        <v>0</v>
      </c>
      <c r="F65" s="25">
        <f>SUM(D65*E65)</f>
        <v>0</v>
      </c>
      <c r="G65" s="25">
        <f>SUM(F65*1.08)</f>
        <v>0</v>
      </c>
      <c r="H65" s="30"/>
    </row>
    <row r="66" spans="1:8" ht="38.1" customHeight="1" x14ac:dyDescent="0.25">
      <c r="A66" s="22" t="s">
        <v>55</v>
      </c>
      <c r="B66" s="31" t="s">
        <v>56</v>
      </c>
      <c r="C66" s="23" t="s">
        <v>57</v>
      </c>
      <c r="D66" s="24">
        <v>12</v>
      </c>
      <c r="E66" s="33">
        <v>0</v>
      </c>
      <c r="F66" s="25">
        <f>SUM(D66*E66)</f>
        <v>0</v>
      </c>
      <c r="G66" s="25">
        <f>SUM(F66*1.08)</f>
        <v>0</v>
      </c>
      <c r="H66" s="30"/>
    </row>
    <row r="67" spans="1:8" x14ac:dyDescent="0.25">
      <c r="F67" s="32">
        <f>SUM(F57:F66)</f>
        <v>0</v>
      </c>
      <c r="G67" s="32">
        <f>SUM(G57:G66)</f>
        <v>0</v>
      </c>
    </row>
    <row r="68" spans="1:8" x14ac:dyDescent="0.25">
      <c r="A68" s="2"/>
      <c r="C68" s="2"/>
      <c r="D68" s="2"/>
      <c r="E68" s="2"/>
      <c r="F68" s="2"/>
      <c r="G68" s="2"/>
      <c r="H68" s="2"/>
    </row>
    <row r="71" spans="1:8" x14ac:dyDescent="0.25">
      <c r="A71" s="2"/>
      <c r="B71" s="1" t="s">
        <v>58</v>
      </c>
      <c r="C71" s="2"/>
      <c r="D71" s="2"/>
      <c r="E71" s="2"/>
      <c r="F71" s="2"/>
      <c r="G71" s="2"/>
      <c r="H71" s="2"/>
    </row>
    <row r="72" spans="1:8" ht="63.75" x14ac:dyDescent="0.25">
      <c r="A72" s="3" t="s">
        <v>1</v>
      </c>
      <c r="B72" s="3" t="s">
        <v>2</v>
      </c>
      <c r="C72" s="3" t="s">
        <v>3</v>
      </c>
      <c r="D72" s="4" t="s">
        <v>4</v>
      </c>
      <c r="E72" s="5" t="s">
        <v>5</v>
      </c>
      <c r="F72" s="6" t="s">
        <v>6</v>
      </c>
      <c r="G72" s="6" t="s">
        <v>7</v>
      </c>
      <c r="H72" s="5" t="s">
        <v>113</v>
      </c>
    </row>
    <row r="73" spans="1:8" ht="64.5" x14ac:dyDescent="0.25">
      <c r="A73" s="22" t="s">
        <v>8</v>
      </c>
      <c r="B73" s="18" t="s">
        <v>59</v>
      </c>
      <c r="C73" s="3" t="s">
        <v>10</v>
      </c>
      <c r="D73" s="35">
        <v>45</v>
      </c>
      <c r="E73" s="28">
        <v>0</v>
      </c>
      <c r="F73" s="6">
        <f>SUM(D73*E73)</f>
        <v>0</v>
      </c>
      <c r="G73" s="6">
        <f>SUM(F73*1.08)</f>
        <v>0</v>
      </c>
      <c r="H73" s="6"/>
    </row>
    <row r="74" spans="1:8" x14ac:dyDescent="0.25">
      <c r="F74" s="1">
        <f>SUM(F73)</f>
        <v>0</v>
      </c>
      <c r="G74" s="1">
        <f>SUM(G73:G73)</f>
        <v>0</v>
      </c>
    </row>
    <row r="76" spans="1:8" x14ac:dyDescent="0.25">
      <c r="A76" s="2"/>
      <c r="B76" s="1" t="s">
        <v>60</v>
      </c>
      <c r="C76" s="2"/>
      <c r="D76" s="2"/>
      <c r="E76" s="2"/>
      <c r="F76" s="2"/>
      <c r="G76" s="2"/>
      <c r="H76" s="2"/>
    </row>
    <row r="77" spans="1:8" ht="63.75" x14ac:dyDescent="0.25">
      <c r="A77" s="3" t="s">
        <v>1</v>
      </c>
      <c r="B77" s="3" t="s">
        <v>2</v>
      </c>
      <c r="C77" s="3" t="s">
        <v>3</v>
      </c>
      <c r="D77" s="4" t="s">
        <v>4</v>
      </c>
      <c r="E77" s="5" t="s">
        <v>5</v>
      </c>
      <c r="F77" s="6" t="s">
        <v>6</v>
      </c>
      <c r="G77" s="6" t="s">
        <v>7</v>
      </c>
      <c r="H77" s="5" t="s">
        <v>113</v>
      </c>
    </row>
    <row r="78" spans="1:8" ht="39" x14ac:dyDescent="0.25">
      <c r="A78" s="9" t="s">
        <v>8</v>
      </c>
      <c r="B78" s="8" t="s">
        <v>61</v>
      </c>
      <c r="C78" s="14" t="s">
        <v>10</v>
      </c>
      <c r="D78" s="14">
        <v>2</v>
      </c>
      <c r="E78" s="11">
        <v>0</v>
      </c>
      <c r="F78" s="11">
        <f t="shared" ref="F78:F83" si="4">SUM(D78*E78)</f>
        <v>0</v>
      </c>
      <c r="G78" s="11">
        <f t="shared" ref="G78:G83" si="5">SUM(F78*1.08)</f>
        <v>0</v>
      </c>
      <c r="H78" s="12"/>
    </row>
    <row r="79" spans="1:8" ht="51.75" x14ac:dyDescent="0.25">
      <c r="A79" s="9" t="s">
        <v>11</v>
      </c>
      <c r="B79" s="8" t="s">
        <v>62</v>
      </c>
      <c r="C79" s="14" t="s">
        <v>10</v>
      </c>
      <c r="D79" s="14">
        <v>200</v>
      </c>
      <c r="E79" s="11">
        <v>0</v>
      </c>
      <c r="F79" s="11">
        <f t="shared" si="4"/>
        <v>0</v>
      </c>
      <c r="G79" s="11">
        <f t="shared" si="5"/>
        <v>0</v>
      </c>
      <c r="H79" s="12"/>
    </row>
    <row r="80" spans="1:8" ht="51.75" x14ac:dyDescent="0.25">
      <c r="A80" s="9" t="s">
        <v>13</v>
      </c>
      <c r="B80" s="8" t="s">
        <v>63</v>
      </c>
      <c r="C80" s="14" t="s">
        <v>10</v>
      </c>
      <c r="D80" s="14">
        <v>50</v>
      </c>
      <c r="E80" s="11">
        <v>0</v>
      </c>
      <c r="F80" s="11">
        <f t="shared" si="4"/>
        <v>0</v>
      </c>
      <c r="G80" s="11">
        <f t="shared" si="5"/>
        <v>0</v>
      </c>
      <c r="H80" s="12"/>
    </row>
    <row r="81" spans="1:8" ht="77.25" x14ac:dyDescent="0.25">
      <c r="A81" s="9" t="s">
        <v>15</v>
      </c>
      <c r="B81" s="8" t="s">
        <v>64</v>
      </c>
      <c r="C81" s="14" t="s">
        <v>10</v>
      </c>
      <c r="D81" s="14">
        <v>90</v>
      </c>
      <c r="E81" s="11">
        <v>0</v>
      </c>
      <c r="F81" s="11">
        <f t="shared" si="4"/>
        <v>0</v>
      </c>
      <c r="G81" s="11">
        <f t="shared" si="5"/>
        <v>0</v>
      </c>
      <c r="H81" s="12"/>
    </row>
    <row r="82" spans="1:8" ht="90" x14ac:dyDescent="0.25">
      <c r="A82" s="9" t="s">
        <v>38</v>
      </c>
      <c r="B82" s="8" t="s">
        <v>65</v>
      </c>
      <c r="C82" s="14" t="s">
        <v>10</v>
      </c>
      <c r="D82" s="14">
        <v>24</v>
      </c>
      <c r="E82" s="11">
        <v>0</v>
      </c>
      <c r="F82" s="11">
        <f t="shared" si="4"/>
        <v>0</v>
      </c>
      <c r="G82" s="11">
        <f t="shared" si="5"/>
        <v>0</v>
      </c>
      <c r="H82" s="12"/>
    </row>
    <row r="83" spans="1:8" ht="51.75" x14ac:dyDescent="0.25">
      <c r="A83" s="9" t="s">
        <v>40</v>
      </c>
      <c r="B83" s="8" t="s">
        <v>66</v>
      </c>
      <c r="C83" s="14" t="s">
        <v>10</v>
      </c>
      <c r="D83" s="14">
        <v>20</v>
      </c>
      <c r="E83" s="11">
        <v>0</v>
      </c>
      <c r="F83" s="11">
        <f t="shared" si="4"/>
        <v>0</v>
      </c>
      <c r="G83" s="11">
        <f t="shared" si="5"/>
        <v>0</v>
      </c>
      <c r="H83" s="12"/>
    </row>
    <row r="84" spans="1:8" x14ac:dyDescent="0.25">
      <c r="F84" s="26">
        <f>SUM(F78:F83)</f>
        <v>0</v>
      </c>
      <c r="G84" s="26">
        <f>SUM(G78:G83)</f>
        <v>0</v>
      </c>
      <c r="H84" s="26"/>
    </row>
    <row r="85" spans="1:8" x14ac:dyDescent="0.25">
      <c r="F85" s="26"/>
      <c r="G85" s="26"/>
      <c r="H85" s="26"/>
    </row>
    <row r="86" spans="1:8" x14ac:dyDescent="0.25">
      <c r="F86" s="26"/>
      <c r="G86" s="26"/>
      <c r="H86" s="26"/>
    </row>
    <row r="87" spans="1:8" x14ac:dyDescent="0.25">
      <c r="B87" s="1" t="s">
        <v>67</v>
      </c>
    </row>
    <row r="88" spans="1:8" ht="63.75" x14ac:dyDescent="0.25">
      <c r="A88" s="22" t="s">
        <v>1</v>
      </c>
      <c r="B88" s="3" t="s">
        <v>2</v>
      </c>
      <c r="C88" s="3" t="s">
        <v>3</v>
      </c>
      <c r="D88" s="28" t="s">
        <v>4</v>
      </c>
      <c r="E88" s="28" t="s">
        <v>5</v>
      </c>
      <c r="F88" s="6" t="s">
        <v>6</v>
      </c>
      <c r="G88" s="6" t="s">
        <v>7</v>
      </c>
      <c r="H88" s="5" t="s">
        <v>113</v>
      </c>
    </row>
    <row r="89" spans="1:8" ht="51.75" x14ac:dyDescent="0.25">
      <c r="A89" s="36" t="s">
        <v>68</v>
      </c>
      <c r="B89" s="18" t="s">
        <v>69</v>
      </c>
      <c r="C89" s="3" t="s">
        <v>10</v>
      </c>
      <c r="D89" s="37">
        <v>40</v>
      </c>
      <c r="E89" s="28">
        <v>0</v>
      </c>
      <c r="F89" s="12">
        <f>SUM(D89*E89)</f>
        <v>0</v>
      </c>
      <c r="G89" s="12">
        <f>SUM(F89*1.08)</f>
        <v>0</v>
      </c>
      <c r="H89" s="6"/>
    </row>
    <row r="90" spans="1:8" ht="64.5" x14ac:dyDescent="0.25">
      <c r="A90" s="38" t="s">
        <v>24</v>
      </c>
      <c r="B90" s="18" t="s">
        <v>70</v>
      </c>
      <c r="C90" s="3" t="s">
        <v>10</v>
      </c>
      <c r="D90" s="37">
        <v>30</v>
      </c>
      <c r="E90" s="28">
        <v>0</v>
      </c>
      <c r="F90" s="12">
        <f>SUM(D90*E90)</f>
        <v>0</v>
      </c>
      <c r="G90" s="12">
        <f>SUM(F90*1.08)</f>
        <v>0</v>
      </c>
      <c r="H90" s="6"/>
    </row>
    <row r="91" spans="1:8" ht="51.75" x14ac:dyDescent="0.25">
      <c r="A91" s="38" t="s">
        <v>71</v>
      </c>
      <c r="B91" s="18" t="s">
        <v>72</v>
      </c>
      <c r="C91" s="3" t="s">
        <v>10</v>
      </c>
      <c r="D91" s="37">
        <v>20</v>
      </c>
      <c r="E91" s="28">
        <v>0</v>
      </c>
      <c r="F91" s="12">
        <f>SUM(D91*E91)</f>
        <v>0</v>
      </c>
      <c r="G91" s="12">
        <f>SUM(F91*1.08)</f>
        <v>0</v>
      </c>
      <c r="H91" s="6"/>
    </row>
    <row r="92" spans="1:8" x14ac:dyDescent="0.25">
      <c r="F92" s="1">
        <f>SUM(F88:F91)</f>
        <v>0</v>
      </c>
      <c r="G92" s="1">
        <f>SUM(G88:G91)</f>
        <v>0</v>
      </c>
    </row>
    <row r="100" spans="1:8" x14ac:dyDescent="0.25">
      <c r="B100" s="1" t="s">
        <v>73</v>
      </c>
    </row>
    <row r="101" spans="1:8" ht="63.75" x14ac:dyDescent="0.25">
      <c r="A101" s="22" t="s">
        <v>1</v>
      </c>
      <c r="B101" s="3" t="s">
        <v>2</v>
      </c>
      <c r="C101" s="3" t="s">
        <v>3</v>
      </c>
      <c r="D101" s="28" t="s">
        <v>4</v>
      </c>
      <c r="E101" s="28" t="s">
        <v>5</v>
      </c>
      <c r="F101" s="6" t="s">
        <v>6</v>
      </c>
      <c r="G101" s="6" t="s">
        <v>7</v>
      </c>
      <c r="H101" s="5" t="s">
        <v>113</v>
      </c>
    </row>
    <row r="102" spans="1:8" ht="77.25" x14ac:dyDescent="0.25">
      <c r="A102" s="30" t="s">
        <v>8</v>
      </c>
      <c r="B102" s="18" t="s">
        <v>74</v>
      </c>
      <c r="C102" s="23" t="s">
        <v>10</v>
      </c>
      <c r="D102" s="24">
        <v>6</v>
      </c>
      <c r="E102" s="24">
        <v>0</v>
      </c>
      <c r="F102" s="25">
        <f>SUM(D102*E102)</f>
        <v>0</v>
      </c>
      <c r="G102" s="25">
        <f>SUM(F102*1.08)</f>
        <v>0</v>
      </c>
      <c r="H102" s="6"/>
    </row>
    <row r="103" spans="1:8" ht="76.900000000000006" customHeight="1" x14ac:dyDescent="0.25">
      <c r="A103" s="30" t="s">
        <v>11</v>
      </c>
      <c r="B103" s="18" t="s">
        <v>75</v>
      </c>
      <c r="C103" s="23" t="s">
        <v>10</v>
      </c>
      <c r="D103" s="24">
        <v>48</v>
      </c>
      <c r="E103" s="24">
        <v>0</v>
      </c>
      <c r="F103" s="25">
        <f>SUM(D103*E103)</f>
        <v>0</v>
      </c>
      <c r="G103" s="25">
        <f>SUM(F103*1.08)</f>
        <v>0</v>
      </c>
      <c r="H103" s="6"/>
    </row>
    <row r="104" spans="1:8" ht="76.900000000000006" customHeight="1" x14ac:dyDescent="0.25">
      <c r="A104" s="30" t="s">
        <v>13</v>
      </c>
      <c r="B104" s="18" t="s">
        <v>76</v>
      </c>
      <c r="C104" s="23" t="s">
        <v>10</v>
      </c>
      <c r="D104" s="24">
        <v>60</v>
      </c>
      <c r="E104" s="24">
        <v>0</v>
      </c>
      <c r="F104" s="25">
        <f>SUM(D104*E104)</f>
        <v>0</v>
      </c>
      <c r="G104" s="25">
        <f>SUM(F104*1.08)</f>
        <v>0</v>
      </c>
      <c r="H104" s="6"/>
    </row>
    <row r="105" spans="1:8" ht="76.900000000000006" customHeight="1" x14ac:dyDescent="0.25">
      <c r="A105" s="30" t="s">
        <v>15</v>
      </c>
      <c r="B105" s="39" t="s">
        <v>77</v>
      </c>
      <c r="C105" s="40" t="s">
        <v>10</v>
      </c>
      <c r="D105" s="41">
        <v>15</v>
      </c>
      <c r="E105" s="24">
        <v>0</v>
      </c>
      <c r="F105" s="42">
        <f>SUM(D105*E105)</f>
        <v>0</v>
      </c>
      <c r="G105" s="25">
        <f>SUM(F105*1.08)</f>
        <v>0</v>
      </c>
      <c r="H105" s="43"/>
    </row>
    <row r="106" spans="1:8" ht="101.25" customHeight="1" x14ac:dyDescent="0.25">
      <c r="A106" s="30" t="s">
        <v>38</v>
      </c>
      <c r="B106" s="39" t="s">
        <v>78</v>
      </c>
      <c r="C106" s="40" t="s">
        <v>10</v>
      </c>
      <c r="D106" s="41">
        <v>12</v>
      </c>
      <c r="E106" s="24">
        <v>0</v>
      </c>
      <c r="F106" s="42">
        <f>SUM(D106*E106)</f>
        <v>0</v>
      </c>
      <c r="G106" s="25">
        <f>SUM(F106*1.08)</f>
        <v>0</v>
      </c>
      <c r="H106" s="43"/>
    </row>
    <row r="107" spans="1:8" x14ac:dyDescent="0.25">
      <c r="F107" s="1">
        <f>SUM(F101:F106)</f>
        <v>0</v>
      </c>
      <c r="G107" s="1">
        <f>SUM(G101:G106)</f>
        <v>0</v>
      </c>
    </row>
    <row r="110" spans="1:8" x14ac:dyDescent="0.25">
      <c r="B110" s="1" t="s">
        <v>79</v>
      </c>
    </row>
    <row r="111" spans="1:8" ht="63.75" x14ac:dyDescent="0.25">
      <c r="A111" s="22" t="s">
        <v>1</v>
      </c>
      <c r="B111" s="3" t="s">
        <v>2</v>
      </c>
      <c r="C111" s="3" t="s">
        <v>3</v>
      </c>
      <c r="D111" s="28" t="s">
        <v>4</v>
      </c>
      <c r="E111" s="28" t="s">
        <v>5</v>
      </c>
      <c r="F111" s="6" t="s">
        <v>6</v>
      </c>
      <c r="G111" s="6" t="s">
        <v>7</v>
      </c>
      <c r="H111" s="5" t="s">
        <v>113</v>
      </c>
    </row>
    <row r="112" spans="1:8" ht="51.75" x14ac:dyDescent="0.25">
      <c r="A112" s="30" t="s">
        <v>8</v>
      </c>
      <c r="B112" s="18" t="s">
        <v>80</v>
      </c>
      <c r="C112" s="3" t="s">
        <v>10</v>
      </c>
      <c r="D112" s="27">
        <v>600</v>
      </c>
      <c r="E112" s="44">
        <v>0</v>
      </c>
      <c r="F112" s="6">
        <f>SUM(D112*E112)</f>
        <v>0</v>
      </c>
      <c r="G112" s="6">
        <f>SUM(F112*1.08)</f>
        <v>0</v>
      </c>
      <c r="H112" s="6"/>
    </row>
    <row r="113" spans="1:11" ht="26.25" x14ac:dyDescent="0.25">
      <c r="A113" s="22" t="s">
        <v>11</v>
      </c>
      <c r="B113" s="18" t="s">
        <v>81</v>
      </c>
      <c r="C113" s="3" t="s">
        <v>10</v>
      </c>
      <c r="D113" s="27">
        <v>800</v>
      </c>
      <c r="E113" s="44">
        <v>0</v>
      </c>
      <c r="F113" s="6">
        <f>SUM(D113*E113)</f>
        <v>0</v>
      </c>
      <c r="G113" s="6">
        <f>SUM(F113*1.08)</f>
        <v>0</v>
      </c>
      <c r="H113" s="6"/>
    </row>
    <row r="114" spans="1:11" ht="39" x14ac:dyDescent="0.25">
      <c r="A114" s="22" t="s">
        <v>13</v>
      </c>
      <c r="B114" s="18" t="s">
        <v>82</v>
      </c>
      <c r="C114" s="3" t="s">
        <v>10</v>
      </c>
      <c r="D114" s="27">
        <v>2000</v>
      </c>
      <c r="E114" s="44">
        <v>0</v>
      </c>
      <c r="F114" s="6">
        <f>SUM(D114*E114)</f>
        <v>0</v>
      </c>
      <c r="G114" s="6">
        <f>SUM(F114*1.08)</f>
        <v>0</v>
      </c>
      <c r="H114" s="6"/>
    </row>
    <row r="115" spans="1:11" x14ac:dyDescent="0.25">
      <c r="F115" s="1">
        <f>SUM(F111:F114)</f>
        <v>0</v>
      </c>
      <c r="G115" s="1">
        <f>SUM(G111:G114)</f>
        <v>0</v>
      </c>
    </row>
    <row r="116" spans="1:11" s="2" customFormat="1" ht="12.75" x14ac:dyDescent="0.2">
      <c r="B116" s="1" t="s">
        <v>83</v>
      </c>
      <c r="I116" s="1"/>
      <c r="J116" s="1"/>
    </row>
    <row r="117" spans="1:11" s="2" customFormat="1" ht="63.75" x14ac:dyDescent="0.2">
      <c r="A117" s="3" t="s">
        <v>1</v>
      </c>
      <c r="B117" s="3" t="s">
        <v>2</v>
      </c>
      <c r="C117" s="3" t="s">
        <v>3</v>
      </c>
      <c r="D117" s="4" t="s">
        <v>4</v>
      </c>
      <c r="E117" s="5" t="s">
        <v>5</v>
      </c>
      <c r="F117" s="6" t="s">
        <v>6</v>
      </c>
      <c r="G117" s="6" t="s">
        <v>7</v>
      </c>
      <c r="H117" s="5" t="s">
        <v>113</v>
      </c>
      <c r="I117" s="1"/>
      <c r="J117" s="1"/>
    </row>
    <row r="118" spans="1:11" s="2" customFormat="1" ht="38.25" x14ac:dyDescent="0.2">
      <c r="A118" s="22" t="s">
        <v>8</v>
      </c>
      <c r="B118" s="45" t="s">
        <v>84</v>
      </c>
      <c r="C118" s="3" t="s">
        <v>10</v>
      </c>
      <c r="D118" s="35">
        <v>200</v>
      </c>
      <c r="E118" s="28">
        <v>0</v>
      </c>
      <c r="F118" s="6">
        <f>SUM(D118*E118)</f>
        <v>0</v>
      </c>
      <c r="G118" s="6">
        <f>SUM(F118*1.08)</f>
        <v>0</v>
      </c>
      <c r="H118" s="6"/>
      <c r="I118" s="1"/>
      <c r="J118" s="1"/>
    </row>
    <row r="119" spans="1:11" s="2" customFormat="1" ht="12.75" x14ac:dyDescent="0.2">
      <c r="F119" s="2">
        <f>SUM(F118)</f>
        <v>0</v>
      </c>
      <c r="G119" s="2">
        <f>SUM(G118:G118)</f>
        <v>0</v>
      </c>
      <c r="I119" s="1"/>
      <c r="J119" s="1"/>
    </row>
    <row r="120" spans="1:11" s="2" customFormat="1" ht="12.75" x14ac:dyDescent="0.2">
      <c r="I120" s="1"/>
      <c r="J120" s="1"/>
    </row>
    <row r="121" spans="1:11" s="2" customFormat="1" ht="12.75" x14ac:dyDescent="0.2">
      <c r="B121" s="2" t="s">
        <v>85</v>
      </c>
    </row>
    <row r="122" spans="1:11" s="46" customFormat="1" ht="36" customHeight="1" x14ac:dyDescent="0.2">
      <c r="A122" s="22" t="s">
        <v>1</v>
      </c>
      <c r="B122" s="3" t="s">
        <v>2</v>
      </c>
      <c r="C122" s="3" t="s">
        <v>3</v>
      </c>
      <c r="D122" s="28" t="s">
        <v>4</v>
      </c>
      <c r="E122" s="28" t="s">
        <v>5</v>
      </c>
      <c r="F122" s="6" t="s">
        <v>6</v>
      </c>
      <c r="G122" s="6" t="s">
        <v>7</v>
      </c>
      <c r="H122" s="5" t="s">
        <v>113</v>
      </c>
    </row>
    <row r="123" spans="1:11" s="46" customFormat="1" ht="74.650000000000006" customHeight="1" x14ac:dyDescent="0.2">
      <c r="A123" s="36" t="s">
        <v>68</v>
      </c>
      <c r="B123" s="45" t="s">
        <v>86</v>
      </c>
      <c r="C123" s="3" t="s">
        <v>10</v>
      </c>
      <c r="D123" s="37">
        <v>6000</v>
      </c>
      <c r="E123" s="28">
        <v>0</v>
      </c>
      <c r="F123" s="6">
        <f t="shared" ref="F123:F134" si="6">SUM(D123*E123)</f>
        <v>0</v>
      </c>
      <c r="G123" s="6">
        <f>SUM(F123*1.08)</f>
        <v>0</v>
      </c>
      <c r="H123" s="6"/>
    </row>
    <row r="124" spans="1:11" s="51" customFormat="1" ht="64.5" x14ac:dyDescent="0.25">
      <c r="A124" s="36" t="s">
        <v>24</v>
      </c>
      <c r="B124" s="18" t="s">
        <v>87</v>
      </c>
      <c r="C124" s="47" t="s">
        <v>10</v>
      </c>
      <c r="D124" s="35">
        <v>24</v>
      </c>
      <c r="E124" s="28">
        <v>0</v>
      </c>
      <c r="F124" s="49">
        <f t="shared" si="6"/>
        <v>0</v>
      </c>
      <c r="G124" s="49">
        <f>SUM(F124*1.23)</f>
        <v>0</v>
      </c>
      <c r="H124" s="49"/>
      <c r="I124" s="50"/>
      <c r="J124" s="50"/>
      <c r="K124" s="50"/>
    </row>
    <row r="125" spans="1:11" s="46" customFormat="1" ht="63.75" x14ac:dyDescent="0.2">
      <c r="A125" s="36" t="s">
        <v>71</v>
      </c>
      <c r="B125" s="52" t="s">
        <v>88</v>
      </c>
      <c r="C125" s="3" t="s">
        <v>10</v>
      </c>
      <c r="D125" s="37">
        <v>2400</v>
      </c>
      <c r="E125" s="28">
        <v>0</v>
      </c>
      <c r="F125" s="6">
        <f t="shared" si="6"/>
        <v>0</v>
      </c>
      <c r="G125" s="6">
        <f>SUM(F125*1.08)</f>
        <v>0</v>
      </c>
      <c r="H125" s="6"/>
    </row>
    <row r="126" spans="1:11" s="51" customFormat="1" ht="57" customHeight="1" x14ac:dyDescent="0.25">
      <c r="A126" s="36" t="s">
        <v>89</v>
      </c>
      <c r="B126" s="18" t="s">
        <v>90</v>
      </c>
      <c r="C126" s="47" t="s">
        <v>10</v>
      </c>
      <c r="D126" s="35">
        <v>24</v>
      </c>
      <c r="E126" s="28">
        <v>0</v>
      </c>
      <c r="F126" s="49">
        <f t="shared" si="6"/>
        <v>0</v>
      </c>
      <c r="G126" s="49">
        <f>SUM(F126*1.23)</f>
        <v>0</v>
      </c>
      <c r="H126" s="49"/>
      <c r="I126" s="50"/>
      <c r="J126" s="50"/>
      <c r="K126" s="50"/>
    </row>
    <row r="127" spans="1:11" s="46" customFormat="1" ht="38.25" x14ac:dyDescent="0.2">
      <c r="A127" s="36" t="s">
        <v>91</v>
      </c>
      <c r="B127" s="16" t="s">
        <v>92</v>
      </c>
      <c r="C127" s="53"/>
      <c r="D127" s="27">
        <v>500</v>
      </c>
      <c r="E127" s="28">
        <v>0</v>
      </c>
      <c r="F127" s="43">
        <f t="shared" si="6"/>
        <v>0</v>
      </c>
      <c r="G127" s="6">
        <f>SUM(F127*1.08)</f>
        <v>0</v>
      </c>
      <c r="H127" s="43"/>
    </row>
    <row r="128" spans="1:11" s="51" customFormat="1" ht="39" x14ac:dyDescent="0.25">
      <c r="A128" s="36" t="s">
        <v>93</v>
      </c>
      <c r="B128" s="18" t="s">
        <v>94</v>
      </c>
      <c r="C128" s="47" t="s">
        <v>10</v>
      </c>
      <c r="D128" s="48">
        <v>24</v>
      </c>
      <c r="E128" s="28">
        <v>0</v>
      </c>
      <c r="F128" s="49">
        <f t="shared" si="6"/>
        <v>0</v>
      </c>
      <c r="G128" s="49">
        <f>SUM(F128*1.23)</f>
        <v>0</v>
      </c>
      <c r="H128" s="49"/>
      <c r="I128" s="50"/>
      <c r="J128" s="50"/>
      <c r="K128" s="50"/>
    </row>
    <row r="129" spans="1:11" s="46" customFormat="1" ht="53.25" customHeight="1" x14ac:dyDescent="0.2">
      <c r="A129" s="36" t="s">
        <v>95</v>
      </c>
      <c r="B129" s="52" t="s">
        <v>96</v>
      </c>
      <c r="C129" s="3"/>
      <c r="D129" s="37">
        <v>3000</v>
      </c>
      <c r="E129" s="28">
        <v>0</v>
      </c>
      <c r="F129" s="6">
        <f t="shared" si="6"/>
        <v>0</v>
      </c>
      <c r="G129" s="6">
        <f>SUM(F129*1.08)</f>
        <v>0</v>
      </c>
      <c r="H129" s="6"/>
    </row>
    <row r="130" spans="1:11" s="51" customFormat="1" ht="39" x14ac:dyDescent="0.25">
      <c r="A130" s="36" t="s">
        <v>97</v>
      </c>
      <c r="B130" s="18" t="s">
        <v>98</v>
      </c>
      <c r="C130" s="47" t="s">
        <v>10</v>
      </c>
      <c r="D130" s="48">
        <v>24</v>
      </c>
      <c r="E130" s="28">
        <v>0</v>
      </c>
      <c r="F130" s="49">
        <f t="shared" si="6"/>
        <v>0</v>
      </c>
      <c r="G130" s="49">
        <f>SUM(F130*1.23)</f>
        <v>0</v>
      </c>
      <c r="H130" s="49"/>
      <c r="I130" s="50"/>
      <c r="J130" s="50"/>
      <c r="K130" s="50"/>
    </row>
    <row r="131" spans="1:11" s="46" customFormat="1" ht="54.75" customHeight="1" x14ac:dyDescent="0.2">
      <c r="A131" s="36" t="s">
        <v>99</v>
      </c>
      <c r="B131" s="16" t="s">
        <v>100</v>
      </c>
      <c r="C131" s="53"/>
      <c r="D131" s="27">
        <v>500</v>
      </c>
      <c r="E131" s="28">
        <v>0</v>
      </c>
      <c r="F131" s="43">
        <f t="shared" si="6"/>
        <v>0</v>
      </c>
      <c r="G131" s="43">
        <f>SUM(F131*1.08)</f>
        <v>0</v>
      </c>
      <c r="H131" s="43"/>
    </row>
    <row r="132" spans="1:11" s="51" customFormat="1" ht="39" x14ac:dyDescent="0.25">
      <c r="A132" s="36" t="s">
        <v>101</v>
      </c>
      <c r="B132" s="18" t="s">
        <v>102</v>
      </c>
      <c r="C132" s="47" t="s">
        <v>10</v>
      </c>
      <c r="D132" s="48">
        <v>24</v>
      </c>
      <c r="E132" s="28">
        <v>0</v>
      </c>
      <c r="F132" s="49">
        <f t="shared" si="6"/>
        <v>0</v>
      </c>
      <c r="G132" s="49">
        <f>SUM(F132*1.23)</f>
        <v>0</v>
      </c>
      <c r="H132" s="49"/>
      <c r="I132" s="50"/>
      <c r="J132" s="50"/>
      <c r="K132" s="50"/>
    </row>
    <row r="133" spans="1:11" s="46" customFormat="1" ht="82.5" customHeight="1" x14ac:dyDescent="0.2">
      <c r="A133" s="36" t="s">
        <v>103</v>
      </c>
      <c r="B133" s="16" t="s">
        <v>104</v>
      </c>
      <c r="C133" s="53" t="s">
        <v>10</v>
      </c>
      <c r="D133" s="27">
        <v>1</v>
      </c>
      <c r="E133" s="28">
        <v>0</v>
      </c>
      <c r="F133" s="43">
        <f t="shared" si="6"/>
        <v>0</v>
      </c>
      <c r="G133" s="43">
        <f>SUM(F133*1.08)</f>
        <v>0</v>
      </c>
      <c r="H133" s="43"/>
    </row>
    <row r="134" spans="1:11" s="46" customFormat="1" ht="63.75" x14ac:dyDescent="0.2">
      <c r="A134" s="36" t="s">
        <v>105</v>
      </c>
      <c r="B134" s="16" t="s">
        <v>106</v>
      </c>
      <c r="C134" s="53" t="s">
        <v>10</v>
      </c>
      <c r="D134" s="27">
        <v>1</v>
      </c>
      <c r="E134" s="28">
        <v>0</v>
      </c>
      <c r="F134" s="43">
        <f t="shared" si="6"/>
        <v>0</v>
      </c>
      <c r="G134" s="43">
        <f>SUM(F134*1.08)</f>
        <v>0</v>
      </c>
      <c r="H134" s="43"/>
    </row>
    <row r="135" spans="1:11" x14ac:dyDescent="0.25">
      <c r="F135" s="1">
        <f>SUM(F122:F134)</f>
        <v>0</v>
      </c>
      <c r="G135" s="1">
        <f>SUM(G122:G134)</f>
        <v>0</v>
      </c>
    </row>
    <row r="136" spans="1:11" x14ac:dyDescent="0.25">
      <c r="A136" s="54"/>
      <c r="B136" s="54" t="s">
        <v>107</v>
      </c>
      <c r="C136" s="54"/>
      <c r="D136" s="54"/>
      <c r="E136" s="54"/>
      <c r="F136" s="54"/>
      <c r="G136" s="54"/>
      <c r="H136" s="54"/>
    </row>
    <row r="137" spans="1:11" ht="63.75" x14ac:dyDescent="0.25">
      <c r="A137" s="55" t="s">
        <v>1</v>
      </c>
      <c r="B137" s="53" t="s">
        <v>2</v>
      </c>
      <c r="C137" s="53" t="s">
        <v>3</v>
      </c>
      <c r="D137" s="27" t="s">
        <v>4</v>
      </c>
      <c r="E137" s="27" t="s">
        <v>112</v>
      </c>
      <c r="F137" s="43" t="s">
        <v>6</v>
      </c>
      <c r="G137" s="43" t="s">
        <v>7</v>
      </c>
      <c r="H137" s="5" t="s">
        <v>113</v>
      </c>
    </row>
    <row r="138" spans="1:11" ht="396" x14ac:dyDescent="0.25">
      <c r="A138" s="56" t="s">
        <v>68</v>
      </c>
      <c r="B138" s="16" t="s">
        <v>108</v>
      </c>
      <c r="C138" s="53" t="s">
        <v>10</v>
      </c>
      <c r="D138" s="57">
        <v>100</v>
      </c>
      <c r="E138" s="57">
        <v>0</v>
      </c>
      <c r="F138" s="58">
        <f>SUM(D138*E138)</f>
        <v>0</v>
      </c>
      <c r="G138" s="58">
        <f>SUM(F138*1.08)</f>
        <v>0</v>
      </c>
      <c r="H138" s="43"/>
    </row>
    <row r="141" spans="1:11" s="2" customFormat="1" ht="12.75" x14ac:dyDescent="0.2">
      <c r="B141" s="1" t="s">
        <v>109</v>
      </c>
    </row>
    <row r="142" spans="1:11" s="2" customFormat="1" ht="63.75" x14ac:dyDescent="0.2">
      <c r="A142" s="3" t="s">
        <v>1</v>
      </c>
      <c r="B142" s="3" t="s">
        <v>2</v>
      </c>
      <c r="C142" s="3" t="s">
        <v>3</v>
      </c>
      <c r="D142" s="4" t="s">
        <v>4</v>
      </c>
      <c r="E142" s="5" t="s">
        <v>5</v>
      </c>
      <c r="F142" s="6" t="s">
        <v>6</v>
      </c>
      <c r="G142" s="6" t="s">
        <v>7</v>
      </c>
      <c r="H142" s="5" t="s">
        <v>113</v>
      </c>
    </row>
    <row r="143" spans="1:11" s="2" customFormat="1" ht="102" x14ac:dyDescent="0.2">
      <c r="A143" s="7" t="s">
        <v>8</v>
      </c>
      <c r="B143" s="8" t="s">
        <v>110</v>
      </c>
      <c r="C143" s="9" t="s">
        <v>10</v>
      </c>
      <c r="D143" s="10">
        <v>30</v>
      </c>
      <c r="E143" s="11">
        <v>0</v>
      </c>
      <c r="F143" s="11">
        <f>SUM(D143*E143)</f>
        <v>0</v>
      </c>
      <c r="G143" s="11">
        <f>SUM(F143*1.08)</f>
        <v>0</v>
      </c>
      <c r="H143" s="12"/>
    </row>
    <row r="144" spans="1:11" s="2" customFormat="1" ht="47.25" customHeight="1" x14ac:dyDescent="0.2">
      <c r="A144" s="7" t="s">
        <v>11</v>
      </c>
      <c r="B144" s="8" t="s">
        <v>111</v>
      </c>
      <c r="C144" s="9" t="s">
        <v>57</v>
      </c>
      <c r="D144" s="10">
        <v>60</v>
      </c>
      <c r="E144" s="11">
        <v>0</v>
      </c>
      <c r="F144" s="11">
        <f>SUM(D144*E144)</f>
        <v>0</v>
      </c>
      <c r="G144" s="11">
        <f>SUM(F144*1.08)</f>
        <v>0</v>
      </c>
      <c r="H144" s="12"/>
    </row>
    <row r="145" spans="6:8" s="2" customFormat="1" ht="12.75" x14ac:dyDescent="0.2">
      <c r="F145" s="15">
        <f>SUM(F143:F144)</f>
        <v>0</v>
      </c>
      <c r="G145" s="15">
        <f>SUM(G143:G144)</f>
        <v>0</v>
      </c>
      <c r="H145" s="15"/>
    </row>
    <row r="146" spans="6:8" s="2" customFormat="1" ht="12.75" x14ac:dyDescent="0.2">
      <c r="F146" s="15"/>
      <c r="G146" s="15"/>
      <c r="H146" s="15"/>
    </row>
    <row r="147" spans="6:8" s="2" customFormat="1" ht="12.75" x14ac:dyDescent="0.2"/>
    <row r="148" spans="6:8" s="2" customFormat="1" ht="12.75" x14ac:dyDescent="0.2"/>
    <row r="149" spans="6:8" s="2" customFormat="1" ht="15.6" customHeight="1" x14ac:dyDescent="0.2"/>
    <row r="150" spans="6:8" s="2" customFormat="1" ht="12.75" x14ac:dyDescent="0.2"/>
    <row r="151" spans="6:8" s="2" customFormat="1" ht="12.75" x14ac:dyDescent="0.2"/>
    <row r="160" spans="6:8" s="2" customFormat="1" ht="12.75" x14ac:dyDescent="0.2"/>
    <row r="161" s="2" customFormat="1" ht="14.85" customHeight="1" x14ac:dyDescent="0.2"/>
    <row r="162" s="2" customFormat="1" ht="12.75" x14ac:dyDescent="0.2"/>
    <row r="166" s="2" customFormat="1" ht="12.75" x14ac:dyDescent="0.2"/>
    <row r="167" s="2" customFormat="1" ht="15.6" customHeight="1" x14ac:dyDescent="0.2"/>
    <row r="168" s="2" customFormat="1" ht="12.75" x14ac:dyDescent="0.2"/>
    <row r="172" s="2" customFormat="1" ht="12.75" x14ac:dyDescent="0.2"/>
    <row r="173" s="2" customFormat="1" ht="12.75" x14ac:dyDescent="0.2"/>
    <row r="174" s="2" customFormat="1" ht="14.85" customHeight="1" x14ac:dyDescent="0.2"/>
    <row r="175" s="2" customFormat="1" ht="14.85" customHeight="1" x14ac:dyDescent="0.2"/>
    <row r="176" s="2" customFormat="1" ht="12.75" x14ac:dyDescent="0.2"/>
    <row r="177" s="2" customFormat="1" ht="12.75" x14ac:dyDescent="0.2"/>
    <row r="178" s="2" customFormat="1" ht="12.75" x14ac:dyDescent="0.2"/>
    <row r="179" s="2" customFormat="1" ht="12.75" x14ac:dyDescent="0.2"/>
    <row r="180" s="2" customFormat="1" ht="12.75" x14ac:dyDescent="0.2"/>
    <row r="181" s="2" customFormat="1" ht="15.6" customHeight="1" x14ac:dyDescent="0.2"/>
    <row r="182" s="2" customFormat="1" ht="13.35" customHeight="1" x14ac:dyDescent="0.2"/>
    <row r="183" s="2" customFormat="1" ht="14.85" customHeight="1" x14ac:dyDescent="0.2"/>
    <row r="184" s="2" customFormat="1" ht="12.75" x14ac:dyDescent="0.2"/>
    <row r="185" s="2" customFormat="1" ht="12.75" x14ac:dyDescent="0.2"/>
    <row r="186" s="2" customFormat="1" ht="12.75" x14ac:dyDescent="0.2"/>
    <row r="187" s="2" customFormat="1" ht="12.75" x14ac:dyDescent="0.2"/>
    <row r="188" s="2" customFormat="1" ht="12.75" x14ac:dyDescent="0.2"/>
    <row r="189" s="2" customFormat="1" ht="12.75" x14ac:dyDescent="0.2"/>
    <row r="190" s="2" customFormat="1" ht="12.75" x14ac:dyDescent="0.2"/>
    <row r="191" s="2" customFormat="1" ht="12.75" x14ac:dyDescent="0.2"/>
    <row r="192" s="2" customFormat="1" ht="12.75" x14ac:dyDescent="0.2"/>
    <row r="199" ht="14.25" customHeight="1" x14ac:dyDescent="0.25"/>
    <row r="200" ht="17.25" customHeight="1" x14ac:dyDescent="0.25"/>
    <row r="207" ht="14.85" customHeight="1" x14ac:dyDescent="0.25"/>
  </sheetData>
  <pageMargins left="0.7" right="0.7" top="0.75" bottom="0.75" header="0.51180555555555496" footer="0.51180555555555496"/>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19</TotalTime>
  <Application>Microsoft Excel</Application>
  <DocSecurity>0</DocSecurity>
  <ScaleCrop>false</ScaleCrop>
  <HeadingPairs>
    <vt:vector size="2" baseType="variant">
      <vt:variant>
        <vt:lpstr>Arkusze</vt:lpstr>
      </vt:variant>
      <vt:variant>
        <vt:i4>1</vt:i4>
      </vt:variant>
    </vt:vector>
  </HeadingPairs>
  <TitlesOfParts>
    <vt:vector size="1" baseType="lpstr">
      <vt:lpstr>Pakiety nr 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Wojtasz</dc:creator>
  <dc:description/>
  <cp:lastModifiedBy>Tomasz Cisło</cp:lastModifiedBy>
  <cp:revision>6</cp:revision>
  <cp:lastPrinted>2023-08-11T07:22:56Z</cp:lastPrinted>
  <dcterms:created xsi:type="dcterms:W3CDTF">2015-06-05T18:19:34Z</dcterms:created>
  <dcterms:modified xsi:type="dcterms:W3CDTF">2023-08-26T13:37:00Z</dcterms:modified>
  <dc:language>pl-PL</dc:language>
</cp:coreProperties>
</file>